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codeName="ThisWorkbook"/>
  <mc:AlternateContent xmlns:mc="http://schemas.openxmlformats.org/markup-compatibility/2006">
    <mc:Choice Requires="x15">
      <x15ac:absPath xmlns:x15ac="http://schemas.microsoft.com/office/spreadsheetml/2010/11/ac" url="D:\BOX_FILE\FILE_2026\PROGRAM_2026\DATA_DUKUNG_REVIEW_KINERJAH\"/>
    </mc:Choice>
  </mc:AlternateContent>
  <xr:revisionPtr revIDLastSave="0" documentId="13_ncr:1_{126DD442-06C4-4754-AA39-985BF7F011F4}" xr6:coauthVersionLast="47" xr6:coauthVersionMax="47" xr10:uidLastSave="{00000000-0000-0000-0000-000000000000}"/>
  <bookViews>
    <workbookView xWindow="-108" yWindow="-108" windowWidth="23256" windowHeight="12456" firstSheet="2" activeTab="2" xr2:uid="{00000000-000D-0000-FFFF-FFFF00000000}"/>
  </bookViews>
  <sheets>
    <sheet name="Sheet4" sheetId="44" state="hidden" r:id="rId1"/>
    <sheet name="Sheet1" sheetId="41" state="hidden" r:id="rId2"/>
    <sheet name="U3" sheetId="40" r:id="rId3"/>
  </sheets>
  <definedNames>
    <definedName name="_xlnm.Print_Area" localSheetId="0">Sheet4!$A$1:$J$128</definedName>
    <definedName name="_xlnm.Print_Area" localSheetId="2">'U3'!$A$1:$J$137</definedName>
    <definedName name="_xlnm.Print_Titles" localSheetId="0">Sheet4!$6:$7</definedName>
    <definedName name="_xlnm.Print_Titles" localSheetId="2">'U3'!$2:$3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C128" i="44" l="1"/>
  <c r="G121" i="44"/>
  <c r="H121" i="44" s="1"/>
  <c r="C121" i="44"/>
  <c r="E121" i="44" s="1"/>
  <c r="G113" i="44"/>
  <c r="H113" i="44" s="1"/>
  <c r="C113" i="44"/>
  <c r="E113" i="44" s="1"/>
  <c r="G107" i="44"/>
  <c r="H107" i="44" s="1"/>
  <c r="C107" i="44"/>
  <c r="E107" i="44" s="1"/>
  <c r="G96" i="44"/>
  <c r="H96" i="44" s="1"/>
  <c r="C96" i="44"/>
  <c r="E96" i="44" s="1"/>
  <c r="G84" i="44"/>
  <c r="H84" i="44" s="1"/>
  <c r="C84" i="44"/>
  <c r="E84" i="44" s="1"/>
  <c r="G75" i="44"/>
  <c r="H75" i="44" s="1"/>
  <c r="C75" i="44"/>
  <c r="E75" i="44" s="1"/>
  <c r="E73" i="44" s="1"/>
  <c r="G61" i="44"/>
  <c r="H61" i="44" s="1"/>
  <c r="C61" i="44"/>
  <c r="E61" i="44" s="1"/>
  <c r="H51" i="44"/>
  <c r="G51" i="44"/>
  <c r="C51" i="44"/>
  <c r="E51" i="44" s="1"/>
  <c r="G45" i="44"/>
  <c r="H45" i="44" s="1"/>
  <c r="C45" i="44"/>
  <c r="E45" i="44" s="1"/>
  <c r="G33" i="44"/>
  <c r="H33" i="44" s="1"/>
  <c r="C33" i="44"/>
  <c r="E33" i="44" s="1"/>
  <c r="G19" i="44"/>
  <c r="H19" i="44" s="1"/>
  <c r="E19" i="44"/>
  <c r="C19" i="44"/>
  <c r="G10" i="44"/>
  <c r="H10" i="44" s="1"/>
  <c r="C10" i="44"/>
  <c r="E10" i="44" s="1"/>
  <c r="G6" i="40"/>
  <c r="H6" i="40" s="1"/>
  <c r="G117" i="40"/>
  <c r="H117" i="40" s="1"/>
  <c r="G109" i="40"/>
  <c r="H109" i="40" s="1"/>
  <c r="G103" i="40"/>
  <c r="H103" i="40" s="1"/>
  <c r="G92" i="40"/>
  <c r="H92" i="40" s="1"/>
  <c r="G80" i="40"/>
  <c r="H80" i="40" s="1"/>
  <c r="G71" i="40"/>
  <c r="H71" i="40" s="1"/>
  <c r="G57" i="40"/>
  <c r="H57" i="40" s="1"/>
  <c r="G47" i="40"/>
  <c r="H47" i="40" s="1"/>
  <c r="G41" i="40"/>
  <c r="H41" i="40" s="1"/>
  <c r="G29" i="40"/>
  <c r="H29" i="40" s="1"/>
  <c r="G15" i="40"/>
  <c r="H15" i="40" s="1"/>
  <c r="C124" i="40"/>
  <c r="C127" i="41"/>
  <c r="C120" i="41"/>
  <c r="C112" i="41"/>
  <c r="C106" i="41"/>
  <c r="C95" i="41"/>
  <c r="C83" i="41"/>
  <c r="C74" i="41"/>
  <c r="C60" i="41"/>
  <c r="C50" i="41"/>
  <c r="C44" i="41"/>
  <c r="C32" i="41"/>
  <c r="C18" i="41"/>
  <c r="C9" i="41"/>
  <c r="E8" i="44" l="1"/>
  <c r="E105" i="44"/>
  <c r="E43" i="44"/>
  <c r="E128" i="44" s="1"/>
  <c r="C117" i="40"/>
  <c r="E117" i="40" s="1"/>
  <c r="C109" i="40"/>
  <c r="E109" i="40" s="1"/>
  <c r="C103" i="40"/>
  <c r="E103" i="40" s="1"/>
  <c r="C92" i="40"/>
  <c r="E92" i="40" s="1"/>
  <c r="C80" i="40"/>
  <c r="E80" i="40" s="1"/>
  <c r="C71" i="40"/>
  <c r="E71" i="40" s="1"/>
  <c r="C57" i="40"/>
  <c r="E57" i="40" s="1"/>
  <c r="C47" i="40"/>
  <c r="E47" i="40" s="1"/>
  <c r="C41" i="40"/>
  <c r="E41" i="40" s="1"/>
  <c r="C29" i="40"/>
  <c r="E29" i="40" s="1"/>
  <c r="C15" i="40"/>
  <c r="E15" i="40" s="1"/>
  <c r="C6" i="40"/>
  <c r="E6" i="40" s="1"/>
  <c r="E4" i="40" l="1"/>
  <c r="E69" i="40"/>
  <c r="E101" i="40"/>
  <c r="E39" i="40"/>
  <c r="E124" i="40" l="1"/>
</calcChain>
</file>

<file path=xl/sharedStrings.xml><?xml version="1.0" encoding="utf-8"?>
<sst xmlns="http://schemas.openxmlformats.org/spreadsheetml/2006/main" count="649" uniqueCount="320">
  <si>
    <t>Nilai</t>
  </si>
  <si>
    <t>AA</t>
  </si>
  <si>
    <t>B</t>
  </si>
  <si>
    <t>No</t>
  </si>
  <si>
    <t>Komponen/Sub Komponen/Kriteria</t>
  </si>
  <si>
    <t>Bobot</t>
  </si>
  <si>
    <t>Data Dukung &amp; Uraian Kriteria</t>
  </si>
  <si>
    <t>Angka (0-1)</t>
  </si>
  <si>
    <t>(%)</t>
  </si>
  <si>
    <t>Evidance</t>
  </si>
  <si>
    <t>Catatan</t>
  </si>
  <si>
    <t>Jawaban</t>
  </si>
  <si>
    <t>PERENCANAAN KINERJA</t>
  </si>
  <si>
    <t>1.a</t>
  </si>
  <si>
    <t>Dokumen Perencanaan kinerja telah tersedia</t>
  </si>
  <si>
    <t>Kriteria:</t>
  </si>
  <si>
    <t>Terdapat pedoman teknis perencanaan kinerja.</t>
  </si>
  <si>
    <t>Dapatkan: SK Pedoman Sistem Akuntabilitas Kinerja Instansi Pemerintah di Lingkungan Pemerintah Provinsi Papua (Pepres  29 Tahun 2014 tentang SAKIP).</t>
  </si>
  <si>
    <t>Terdapat dokumen perencanaan kinerja jangka panjang.</t>
  </si>
  <si>
    <t>Terdapat dokumen perencanaan kinerja jangka menengah.</t>
  </si>
  <si>
    <t xml:space="preserve">Dapatkan Dokumen Renstra
</t>
  </si>
  <si>
    <t xml:space="preserve"> </t>
  </si>
  <si>
    <t>Terdapat dokumen perencanaan kinerja jangka pendek.</t>
  </si>
  <si>
    <t xml:space="preserve">Dapatkan dokumen Rencana Kinerja (Renja/Rencana Kinerja Tahunan
</t>
  </si>
  <si>
    <t>Terdapat dokumen perencanaan aktivitas yang mendukung kinerja.</t>
  </si>
  <si>
    <t xml:space="preserve">Dapatkan dokumen Perjanjian Kinerja (PK)
</t>
  </si>
  <si>
    <t>Terdapat dokumen perencanaan anggaran yang mendukung kinerja.</t>
  </si>
  <si>
    <t>1.b</t>
  </si>
  <si>
    <t>Dokumen Perencanaan kinerja telah memenuhi standar yang baik, yaitu untuk mencapai hasil, dengan ukuran kinerja yang SMART, menggunakan penyelarasan (cascading) disetiap level secara logis, serta memperhatikan kinerja bidang lain (crosscutting)</t>
  </si>
  <si>
    <t>Dokumen Perencanaan Kinerja telah diformalkan.</t>
  </si>
  <si>
    <t>Dapatkan dokumen:
1. Renstra
2. Rencana Kinerja (Renja/RKT)
3. Perjanjian Kinerja
Pastikan seluruh dokumen telah disahkan oleh Kepala Satker/Unit Kerja atau yang berwenang mengesahkan</t>
  </si>
  <si>
    <t>Dokumen Perencanaan Kinerja telah dipublikasikan tepat waktu.</t>
  </si>
  <si>
    <t>Pastikan dokumen berikut telah diupload dalam website  :
1. Renstra
2. Perencanaan Kinerja/Renja/RKT
3. Perjanjian Kinerja
Teliti apakah: 
Renstra, Perencanaan Kinerja, Perjanjian Kinerja sudah dipublikasikan melalui website Unit Kerja/Media yang mudah di akses oleh stakeholder/masyarakat</t>
  </si>
  <si>
    <t>Dokumen Perencanaan Kinerja telah menggambarkan Kebutuhan atas Kinerja sebenarnya yang perlu dicapai.</t>
  </si>
  <si>
    <t>Dapatkan dokumen Renstra dan pastikan telah memuat:
1. Isu strategis
2. Analisa SWOT
Teliti apakah :
Perencanaan telah menjawab isu strategis dan mempertimbangkan analisis SWOT (selaras dengan tujuan/ sasaran)</t>
  </si>
  <si>
    <t>Kualitas Rumusan Hasil (Tujuan/Sasaran) telah jelas menggambarkan kondisi kinerja yang akan dicapai.</t>
  </si>
  <si>
    <t>Dapatkan dokumen Renstra dan dapatkan informasi apakah :
1. Tujuan telah berorientasi hasil: 
- berkualitas outcome atau output penting
- bukan proses/kegiatan
- menggambarkan kondisi atau output penting yang ingin diwujudkan atau seharusnya terwujud
- terkait dengan isu strategis organisasi
- sesuai dengan tugas dan fungsi organisasi
2. Sasaran telah berorientasi hasil</t>
  </si>
  <si>
    <t>Ukuran Keberhasilan (Indikator Kinerja) telah memenuhi kriteria SMART.</t>
  </si>
  <si>
    <t>Dapatkan dokumen Renstra pastikan bahwa Indikator Tujuan, Indikator Sasaran telah memenuhi kriteria SMART :
1. Specific: Tidak berdwimakna
2. Measurable: Dapat diukur, dapat diidentifikasi satuan atau parameternya
3. Achievable: Dapat dicapai, relevan dengan tugas fungsinya (domainnya) dan dalam kendalinya (controllable)
4. Relevant: Terkait langsung dengan (merepresentasikan) apa yang akan diukur
5. Time-Bond Goals: Mengacu atau menggambarkan kurun waktu tertentu</t>
  </si>
  <si>
    <t>Indikator Kinerja Utama (IKU) telah menggambarkan kondisi Kinerja Utama yang harus dicapai, tertuang secara berkelanjutan (sustainable - tidak sering diganti dalam 1 periode Perencanaan Strategis).</t>
  </si>
  <si>
    <t>Target yang ditetapkan dalam Perencanaan Kinerja dapat dicapai (achievable), menantang, dan realistis.</t>
  </si>
  <si>
    <t>Dapatkan dokumen:
1. Indikator Kinerja Utama
2. Perjanjian Kinerja
3. Rencana Kinerja Tahunan
Pastikan target kinerja telah ditetapkan 
dengan:
a. Selaras dengan Indikator Renstra;
b. Berdasarkan (relevan dgn) indikator yg SMART;
Teliti apakah penetapan target:
a. Berdasarkan basis data yang memadai (data tahun sebelumnya, data nasional, database populasi, analisis sumber daya)
b. Berdasarkan argumen dan perhitungan yang logis</t>
  </si>
  <si>
    <t>Setiap Dokumen Perencanaan Kinerja menggambarkan hubungan yang berkesinambungan, serta selaras antara Kondisi/Hasil yang akan dicapai di setiap level jabatan (Cascading).</t>
  </si>
  <si>
    <t>Dapatkan dokumen:
1. Perjanjian Kinerja Satuan Kerja/Unit Kerja 
2. Matrik Peran Hasil dari Kepala Unit Kerja, Eselon III hingga individu (matrik cascading)
Pastikan :
indikator kinerja individu telah mengacu pada indikator kinerja level di atasnya dan unit kerja                                                                                   Teliti apakah:
a. Target kinerja dalam PK atasan telah di_x0002_breakdown dalam (selaras dengan) target kinerja bawahan
b. Indikator dan target Unit Kerja telah mendukung dan selaras dengan Indikator Kinerja Satuan Kerja di atasnya</t>
  </si>
  <si>
    <t>Perencanaan kinerja dapat memberikan informasi tentang hubungan kinerja, strategi, kebijakan, bahkan aktivitas antar bidang/dengan tugas dan fungsi lain yang berkaitan (Crosscutting).</t>
  </si>
  <si>
    <t>Dapatkan dokumen:
1. Perjanjian Kinerja Satuan Kerja/Unit Kerja
2. Matrik Peran Hasil dari Kepala Unit Kerja, hingga individu (cascading)
Pastikan bahwa Indikator level satker telah seluruhnya diturunkan ke unit/ indikator unit telah seluruhnya diturunkan ke kelompok substansi/ ke level di bawahnya 
Teliti apakah:
a. tidak ada tumpang tindih indikator kinerja antar unit/Kelompok substansi
b. tidak ada tumpang tindih aktivitas/kegiatanoleh unit2 pada satker dan tidak ada tumpang tindih aktivitas/kegiatan oleh kel. subs pada unit kerja
c. program/kegiatan/sub kegiatan  antar unit pada satker selaras dengan sasaran atau indikator/kebijakan satker</t>
  </si>
  <si>
    <t>Setiap unit/satuan kerja merumuskan dan menetapkan Perencanaan Kinerja.</t>
  </si>
  <si>
    <t>Dapatkan dokumen :
1. Perjanjian Kinerja Satuan Kerja/Unit Kerja 
2. Matriks Peran Hasil dari Kepala Satuan Kerja/Unit Kerja hingga individu
3. SKP Kepala Unit Kerja,
Teliti apakah:
a. Indikator Unit Kerja/eselon III telah mendukung dan selaras dengan Indikator Kinerja Satuan Kerja di atasnya 
b. Indikator Kinerja Satker telah seluruhnya diturunkan ke unit hingga ke kelompok substansi 
c. Target kinerja dalam PK atasan telah di_x0002_breakdown dalam (selaras dengan) target kinerja bawahan (SKP)</t>
  </si>
  <si>
    <t>Setiap pegawai merumuskan dan menetapkan Perencanaan Kinerja.</t>
  </si>
  <si>
    <t>Dapatkan dokumen:
1. Matriks Peran Hasil dari Kepala Satuan Kerja/Unit Kerja hingga individu
2. SKP pegawai
Teliti apakah 
a. Indikator kinerja individu mengacu pada indikator atasannya dan unit kerja/Satker
b. Indikator Kinerja Satker telah seluruhnya diturunkan ke unit hingga ke Individu 
c. Target2 kinerja dalam atasan telah di_x0002_breakdown dalam (selaras dengan) target kinerja individu (SKP)</t>
  </si>
  <si>
    <t>1.c</t>
  </si>
  <si>
    <t>Perencanaan Kinerja telah dimanfaatkan untuk mewujudkan hasil yang berkesinambungan</t>
  </si>
  <si>
    <t>Anggaran yang ditetapkan telah mengacu pada Kinerja yang ingin dicapai.</t>
  </si>
  <si>
    <t>Dapatkan dokumen:
1. Rencana Kinerja Tahunan (Renja)
2. Dokumen Pelaksaan Anggaran (DPA)
3. Perjanjian Kinerja (PK)
Pastikan PK telah memuat anggaran yang digunakan dalam pencapaian indikator
Teliti apakah: 
a.Setiap sasaran dan indikator yang ditetapkan dapat diidentifikasikan kegiatan dan anggarannya, dapat dilihat dari detil PK .
b. Anggaran yang didapatkan (DPA) sesuai dengan nilai anggaran pada PK</t>
  </si>
  <si>
    <t>Aktivitas yang dilaksanakan telah mendukung Kinerja yang ingin dicapai.</t>
  </si>
  <si>
    <t>Dapatkan dokumen :
1. Perjanjian Kinerja (PK)
Pastikan : PK telah menjabarkan target  tahunan
Teliti apakah: 
Apakah PK telah mencantumkan sub kegiatan/komponen rinci setiap periode yang akan dilakukan dalam rangka mencapai kinerja.</t>
  </si>
  <si>
    <t>Dapatkan dokumen :
1. Perjanjian Kinerja (PK) 
2. Laporan evaluasi internal/Lapkin
Teliti apakah:
a. Telah menindaklanjuti rencana tindak lanjut yang disusun dalam rangka pencapaian target
b. Target tercapai minimal 80%.</t>
  </si>
  <si>
    <t>Rencana aksi kinerja dapat berjalan dinamis karena capaian kinerja selalu dipantau secara berkala.</t>
  </si>
  <si>
    <t>Dapatkan dokumen:
1. Perjanjian Kinerja (PK) 
2. Laporan evaluasi internal (Lapkin)
Pastikan evaluasi internal (Lapkin) telah dilaksanakan secara berkala
Teliti apakah:
Telah menindaklanjuti rencana tindak lanjut yang disusun saat pelaksanaan evaluasi internal pada periode sebelumnya</t>
  </si>
  <si>
    <t>Terdapat perbaikan/penyempurnaan Dokumen Perencanaan Kinerja yang ditetapkan dari hasil analisis perbaikan kinerja sebelumnya.</t>
  </si>
  <si>
    <t>Dapatkan dokumen:
1. Revisi Renstra
2. Revisi RKT/Renja
3. Perubahan target 
Apabila tidak terdapat Revisi Renstra, Revisi RKT/Renja, Perubahan target/dokumen perencanaan lain, pastikan apakah hasil evaluasi internal/lapkin interim/lapkin tahunan terdapat rekomendasi terkait 
perencanaan kinerja dan rekomendasi telah ditindaklanjuti</t>
  </si>
  <si>
    <t>Terdapat perbaikan/penyempurnaan Dokumen Perencanaan Kinerja dalam mewujudkan kondisi/hasil yang lebih baik.</t>
  </si>
  <si>
    <t>Setiap unit/satuan kerja memahami dan peduli, serta berkomitmen dalam mencapai kinerja yang telah direncanakan.</t>
  </si>
  <si>
    <t>Dapatkan dokumen:
Matriks Peran Hasil Kepala Unit Kerja hingga Individu (SKP)
Teliti apakah:
Telah dilakukan sosialisasi perencanaan kinerja dari Satker ke Unit Kerja/dari Unit Kerja/Eselon III</t>
  </si>
  <si>
    <t>Setiap Pegawai memahami dan peduli, serta berkomitmen dalam mencapai kinerja yang telah direncanakan.</t>
  </si>
  <si>
    <t>Dapatkan dokumen:
1. Matriks Peran Hasil  (MPH) Kepala Unit Kerja, hingga individu Pegawai
2. SKP 
Teliti apakah :
Telah dilakukan sosialisasi perencanaan kinerja dari Satker ke Unit Kerja, dan ke seluruh pegawai Lakukan wawancara singkat dengan salah satu pegawai, dapatkan pemahaman terkait perencanaan kinerja pegawai (Sosialisasi E_SKP)</t>
  </si>
  <si>
    <t>PENGUKURAN KINERJA</t>
  </si>
  <si>
    <t>2.a</t>
  </si>
  <si>
    <t>Pengukuran Kinerja telah dilakukan</t>
  </si>
  <si>
    <t>Terdapat pedoman teknis pengukuran kinerja dan pengumpulan data kinerja.</t>
  </si>
  <si>
    <t>Dapatkan dokumen:
1. IKU
2. Pedoman atau SOP tentang pengumpulan data kinerja.</t>
  </si>
  <si>
    <t>Terdapat Definisi Operasional yang jelas atas kinerja dan cara mengukur indikator kinerja.</t>
  </si>
  <si>
    <t>Dapatkan dokumen: 
1. IKU/definisi operasional 
Pastikan IKU tersebut telah memuat rumusan cara mengukur seluruh indikator kinerja Satker/Unit Kerja</t>
  </si>
  <si>
    <t>Terdapat mekanisme yang jelas terhadap pengumpulan data kinerja yang dapat diandalkan.</t>
  </si>
  <si>
    <t xml:space="preserve">Dapatkan dokumen:
1. IKU
2. Pedoman atau SOP tentang pengumpulan data kinerja
Teliti apakah:
1. IKU memuat penjelasan/deskripsi cara pengukuran kinerja
2. Pedoman/SOP level Unit Kerja
3. Pedoman/SOP telah memuat:
a. Ada kemudahan untuk menelusuri sumber datanya yang valid;
b. Ada kemudahan untuk mengakses data bagi pihak yang berkepentingan;
c. Terdapat penanggungjawab yang jelas;
</t>
  </si>
  <si>
    <t>2.b</t>
  </si>
  <si>
    <t>Pengukuran Kinerja telah menjadi kebutuhan dalam mewujudkan Kinerja secara Efektif dan Efisien dan telah dilakukan secara berjenjang dan berkelanjutan</t>
  </si>
  <si>
    <t>Dapatkan dokumen:
1. Laporan monitoring evaluasi pelaksanaan Renja (laporan triwulan)/Permendagri 
2. Laporan kinerja/Lapkin
Pastikan :
a. Laporan telah diformalkan oleh pimpinan unit kerja</t>
  </si>
  <si>
    <t>Data kinerja yang dikumpulkan telah relevan untuk mengukur capaian kinerja yang diharapkan.</t>
  </si>
  <si>
    <t>Dapatkan dokumen:
1. Laporan Kinerja Tahunan/Lapkin
Pastikan data yang dikumpulkan dan disajikan telah selaras
Teliti apakah: 
Informasi capaian kinerja berdasarkan fakta sebenarnya atau data sumber/ bukti yang memadai dan dapat dipertanggungjawabkan</t>
  </si>
  <si>
    <t>Data kinerja yang dikumpulkan telah mendukung capaian kinerja yang diharapkan.</t>
  </si>
  <si>
    <t xml:space="preserve">Dapatkan dokumen: 
1. Laporan Kinerja Tahunan/Lapkin
Pastikan seluruh target yang ada dalam Lapkin telah diukur realisasinya 
</t>
  </si>
  <si>
    <t>Pengukuran kinerja telah dilakukan secara berkala.</t>
  </si>
  <si>
    <t>Dapatkan dokumen: 
1. PK
3. Laporan Kinerja Tahunan/Lapkin.  Pastikan seluruh target yang ada dalam PK telah diukur realisasinya secara berkala (bulanan/triwulanan) 
.</t>
  </si>
  <si>
    <t>Setiap level organisasi melakukan pemantauan atas pengukuran capaian kinerja unit dibawahnya secara berjenjang.</t>
  </si>
  <si>
    <t>Dapatkan dokumen : 
1. Penilaian SKP
2. PK
Teliti apakah:
keselarasan antara capaian SKP dengan Capaian PK Satker/Unit Kerja (eselon 3 dan 4)</t>
  </si>
  <si>
    <t>Pengumpulan data kinerja telah memanfaatkan Teknologi Informasi (Aplikasi).</t>
  </si>
  <si>
    <t>Dapatkan dokumentasi : 
Pengumpulan data kinerja minimal menggunakan aplikasi sederhana dengan rumus-rumus excell (sheet-sheet per PK) untuk meminimalisir kesalahan mulai dari di masing-masing bidang. 
Teliti apakah:
penginputan dalam aplikasi e_x0002_SKP selaras dengan sumber data</t>
  </si>
  <si>
    <t>Pengukuran capaian kinerja telah memanfaatkan Teknologi Informasi (Aplikasi).</t>
  </si>
  <si>
    <t xml:space="preserve">Teliti apakah :
penginputan dalam aplikasi e_x0002_SKP selaras dengan sumber data
</t>
  </si>
  <si>
    <t>2.c</t>
  </si>
  <si>
    <t>Pengukuran Kinerja telah dijadikan dasar dalam pemberian Reward dan Punishment, serta penyesuaian strategi dalam mencapai kinerja yang efektif dan efisien</t>
  </si>
  <si>
    <t>Pengukuran Kinerja telah menjadi dasar dalam penyesuaian (pemberian/pengurangan) tunjangan kinerja/penghasilan.</t>
  </si>
  <si>
    <t>Dapatkan dokumen:
1. Peraturan Kepala Daerah tentang Pelaksanaan Pemberian Tunjangan Kinerja Pegawai. 
2. Rekapitulasi penilaian kinerja pegawai (Penilaian SKP)
Teliti apakah terdapat penilaian SKP pegawai dengan nilai Cukup, dan bukti pengurangan pemberian tunjangan kinerja</t>
  </si>
  <si>
    <t>Pengukuran Kinerja telah menjadi dasar dalam penempatan/penghapusan Jabatan baik struktural maupun fungsional.</t>
  </si>
  <si>
    <t xml:space="preserve">Dapatkan dokumen:
1. Peraturan atau keputusan tentang Anjab/ABK
Teliti apakah anjab/ABK tersebut menjadi dasar dalam penempatan PNS </t>
  </si>
  <si>
    <t>Dapatkan dokumen:
1. Peraturan atau keputusan tentang Anajab/ABK
Teliti apakah anjab/ABK tersebut menjadi dasar penyesuaian/recofusing organisasi</t>
  </si>
  <si>
    <t>Pengukuran kinerja telah mempengaruhi penyesuaian Strategi dalam mencapai kinerja.</t>
  </si>
  <si>
    <t>Dapatkan dokumen:
1. Laporan kinerja tahunan/Lapkin
2. Revisi Renstra 
Teliti Apakah:
Dasar/latar belakang perubahan/penyesuaian strategi telah diungkapkan pada laporan kinerja Tajunan/Lapkin</t>
  </si>
  <si>
    <t>Pengukuran kinerja telah mempengaruhi penyesuaian Kebijakan dalam mencapai kinerja.</t>
  </si>
  <si>
    <t xml:space="preserve">Dapatkan dokumen:
1. Laporan kinerja tahunan/Lapkin
2. Revisi Renja
Teliti Apakah:
Dasar/latar belakang perubahan/penyesuaian kebijakan telah diungkapkan pada laporan kinerja. </t>
  </si>
  <si>
    <t>Pengukuran kinerja telah mempengaruhi penyesuaian Aktivitas dalam mencapai kinerja.</t>
  </si>
  <si>
    <t>Dapatkan dokumen:
1. Laporan kinerja tahunan
2. Revisi/Perubahan PK
Teliti Apakah:
Dasar/latar belakang perubahan aktivitas  telah diungkapkan pada laporan kinerja interim/laporan kinerja</t>
  </si>
  <si>
    <t>Pengukuran kinerja telah mempengaruhi penyesuaian Anggaran dalam mencapai kinerja.</t>
  </si>
  <si>
    <t>Dapatkan dokumen:
1. Laporan Kinerja tahunan
3. Revisi Anggaran/DPA Perubahan
Teliti Apakah:
Dasar/latar belakang perubahan anggaran telah diungkapkan pada laporan kinerja Tahunan/Lapkin</t>
  </si>
  <si>
    <t>Terdapat efisiensi atas penggunaan anggaran dalam mencapai kinerja.</t>
  </si>
  <si>
    <t>Dapatkan dokumen :
Laporan kinerja Tahunan/Lapkin
Pastikan menyajikan efisiensi penggunaan anggaran dalam mencapai kinerja</t>
  </si>
  <si>
    <t>Setiap unit/satuan kerja memahami dan peduli atas hasil pengukuran kinerja.</t>
  </si>
  <si>
    <t>Dapatkan dokumen:
1. laporan evaluasi internal/hasil rapat internal unit
2. laporan kinerja tahunan
Teliti apakah telah dilakukan pembahasan bersama Pengukuran Kinerja oleh Unit-Unit dari Satker/dari bidang-bidang dalam Unit Kerja</t>
  </si>
  <si>
    <t>Setiap pegawai memahami dan peduli atas hasil pengukuran kinerja.</t>
  </si>
  <si>
    <t>Dapatkan dokumen:
1. Penilaian SKP pegawai
Lakukan wawancara singkat terhadap pegawai terkait pemahaman akan pengukuran kinerja pegawai</t>
  </si>
  <si>
    <t>PELAPORAN KINERJA</t>
  </si>
  <si>
    <t>3.a</t>
  </si>
  <si>
    <t>Terdapat Dokumen Laporan yang menggambarkan Kinerja</t>
  </si>
  <si>
    <t>Dokumen Laporan Kinerja telah disusun.</t>
  </si>
  <si>
    <t>Dapatkan dokumen: 
1. Laporan kinerja tahunan/Lapkin</t>
  </si>
  <si>
    <t>Dokumen Laporan Kinerja telah disusun secara berkala.</t>
  </si>
  <si>
    <t>Dokumen Laporan Kinerja telah diformalkan.</t>
  </si>
  <si>
    <t>Dapatkan: 
1. Laporan Kinerja Tahunan/Lapkin
Pastikan Laporan kinerja telah ditandatangani oleh Kepala Satker/Kepala Unit/ pejabat yang berwenang</t>
  </si>
  <si>
    <t>Dokumen Laporan Kinerja telah direviu.</t>
  </si>
  <si>
    <t>Dapatkan: 
1. Laporan Kinerja Tahunan/Lapkin
Pastikan Laporan kinerja telah direviu oleh pejabat yang berwenang</t>
  </si>
  <si>
    <t>Dokumen Laporan Kinerja telah dipublikasikan.</t>
  </si>
  <si>
    <t>Pastikan Laporan kinerja:
a. telah di upload pada website resmi Unit kerja
Teliti apakah :
Laporan Kinerja telah diupload pada subsite Unit Kerja/media lain yang dapat dengan mudah di akses oleh masyarakat</t>
  </si>
  <si>
    <t>Dokumen Laporan Kinerja telah disampaikan tepat waktu.</t>
  </si>
  <si>
    <t>Pastikan Laporan kinerja telah di upload/buat sebelum 31 Maret setiap tahun</t>
  </si>
  <si>
    <t>3.b</t>
  </si>
  <si>
    <t>Dokumen Laporan Kinerja telah memenuhi Standar menggambarkan Kualitas atas Pencapaian Kinerja, informasi keberhasilan/kegagalan kinerja serta upaya perbaikan/penyempurnaannya</t>
  </si>
  <si>
    <t>Dokumen Laporan Kinerja disusun secara berkualitas sesuai dengan standar.</t>
  </si>
  <si>
    <t>Dapatkan: dokumen Laporan Kinerja dan Pastikan Laporan Kinerja telah:
a. mengungkap seluruh informasi tentang pencapaian kinerja
b. menginfokan perbandingan realisasi kinerja dengan target tahunan
c. menginfokan perbandingan realisasi kinerja dengan target jangka menengah.
d. menginfokan perbandingan realisasi kinerja dengan realisasi kinerja tahun-tahun sebelumnya
e. menginfokan kualitas atas capaian kinerja beserta upaya nyatadan/atau hambatannya.
f. menginfokan efisiensi atas penggunaan sumber daya dalam mencapai kinerja.
g. menginfokan upaya perbaikan dan penyempurnaan kinerja ke depan 
(Rekomendasi perbaikan kinerja).
h. menyajikan informasi keuangan yang terkait dengan pencapaian sasaran kinerja instansi</t>
  </si>
  <si>
    <t>Dokumen Laporan Kinerja telah mengungkap seluruh informasi tentang pencapaian kinerja.</t>
  </si>
  <si>
    <t>Dapatkan: dokumen Laporan Kinerja Pastikan Laporan Kinerja telah menyajikan informasi mengenai pencapaian IKU</t>
  </si>
  <si>
    <t>Dokumen Laporan Kinerja telah menginfokan perbandingan realisasi kinerja dengan target tahunan.</t>
  </si>
  <si>
    <t>Dapatkan: dokumen Laporan Kinerja
Pastikan Laporan Kinerja telah: menginfokan perbandingan realisasi kinerja dengan target tahunan</t>
  </si>
  <si>
    <t>Dokumen Laporan Kinerja telah menginfokan perbandingan realisasi kinerja dengan target jangka menengah.</t>
  </si>
  <si>
    <t>Dapatkan: dokumen Laporan Kinerja
Pastikan Laporan Kinerja telah:
menginfokan perbandingan realisasi kinerja dengan target jangka menengah (renstra).</t>
  </si>
  <si>
    <t>Dokumen Laporan Kinerja telah menginfokan perbandingan realisasi kinerja dengan realisasi kinerja tahun-tahun sebelumnya.</t>
  </si>
  <si>
    <t>Dapatkan: dokumen Laporan Kinerja
Pastikan Laporan Kinerja telah:menginfokan perbandingan realisasi kinerja dengan realisasi kinerja tahun-tahun sebelumnya.</t>
  </si>
  <si>
    <t>Dokumen Laporan Kinerja telah menginfokan perbandingan realisasi kinerja dengan realiasi kinerja di level nasional/internasional (Benchmark Kinerja).</t>
  </si>
  <si>
    <t>Dapatkan: dokumen Laporan Kinerja
Pastikan Laporan Kinerja telah menginfokan perbandingan realisasi kinerja dengan realiasi kinerja di level nasional.
Teliti apakah terdapat pembahasan perbandingan realisasi kinerja dengan level nasional/internasional (Benchmark Kinerja)</t>
  </si>
  <si>
    <t>Dokumen Laporan Kinerja telah menginfokan kualitas atas capaian kinerja beserta upaya nyata dan/atau hambatannya.</t>
  </si>
  <si>
    <t>Dapatkan: dokumen Laporan Kinerja
Pastikan Laporan Kinerja telah: 
1. menginformasikan upaya nyata terkait keberhasilan
2. menginformasikan hambatan/kegagalan alam pencapaian kinerja</t>
  </si>
  <si>
    <t>Dokumen Laporan Kinerja telah menginfokan efisiensi atas penggunaan sumber daya dalam mencapai kinerja.</t>
  </si>
  <si>
    <t>Dapatkan: dokumen Laporan Kinerja
Pastikan Laporan Kinerja telah:
menginfokan efisiensi atas penggunaan sumber daya dalam mencapai kinerja (pada level sasaran).
Teliti apakah:
terdapat penjelasan terkait upaya-upaya yang telah dilakukan dalam rangka efisiensi dan penjelasan atas penyebab inefisiensi penggunaan sumber daya</t>
  </si>
  <si>
    <t>Dokumen Laporan Kinerja telah menginfokan upaya perbaikan dan penyempurnaan kinerja ke depan (Rekomendasi perbaikan kinerja).</t>
  </si>
  <si>
    <t>Dapatkan: dokumen Laporan Kinerja
Pastikan Laporan Kinerja telah:
1. Menginfokan upaya perbaikan yang telah dilaksanakan dalam pencapaian kinerja (indikator, pengukuran, target dll)
2. Rekomendasi perbaikan kinerja</t>
  </si>
  <si>
    <t>3.c</t>
  </si>
  <si>
    <t>Pelaporan Kinerja telah memberikan dampak yang besar dalam penyesuaian strategi/kebijakan dalam mencapai kinerja berikutnya</t>
  </si>
  <si>
    <t>Informasi dalam laporan kinerja selalu menjadi perhatian utama pimpinan (Bertanggung Jawab).</t>
  </si>
  <si>
    <t>Dapatkan dokumen:
1. Laporan kinerja tahunan/Lapkin
Pastikan Laporan-laporan tersebut telah disahkan/disetujui oleh Kepala Satker/Unit Kerja</t>
  </si>
  <si>
    <t>Penyajian informasi dalam laporan kinerja menjadi kepedulian seluruh pegawai.</t>
  </si>
  <si>
    <t>Dapatkan dokumen:
1. Penilaian SKP pegawai
Lakukan wawancara singkat terhadap pegawai terkait pemahaman akan pelaporan kinerja.</t>
  </si>
  <si>
    <t>Informasi dalam laporan kinerja berkala telah digunakan dalam penyesuaian aktivitas untuk mencapai kinerja.</t>
  </si>
  <si>
    <t>Dapatkan dokumen: 
1. Laporan kinerja tahunan/Lapkin
2. Revisi/Perubahan PK
Teliti Apakah:
Dasar/latar belakang perubahan aktivitas telah diungkapkan pada laporan kinerja</t>
  </si>
  <si>
    <t>Informasi dalam laporan kinerja berkala telah digunakan dalam penyesuaian penggunaan anggaran untuk mencapai kinerja.</t>
  </si>
  <si>
    <t>Dapatkan dokumen:
1. Laporan Kinerja tahunan/Lapkin
3. Revisi/perubahan anggaran
Teliti Apakah:
Dasar/latar belakang perubahan anggaran telah diungkapkan pada laporan kinerja</t>
  </si>
  <si>
    <t>Informasi dalam laporan kinerja telah digunakan dalam evaluasi pencapaian keberhasilan kinerja.</t>
  </si>
  <si>
    <t>Dapatkan dokumen:
2. laporan kinerja Tahunan/Lapkin
Pastikan laporan kinerja Tahunan telah memuat rekomendasi/rencana aksi
Teliti Apakah:
1. rekomendasi/rencana aksi telah ditindaklanjuti 
2. dalam hal tidak ada justifikasi lain, maka realisasi target harus tercapai 100%</t>
  </si>
  <si>
    <t>Informasi dalam laporan kinerja telah digunakan dalam penyesuaian perencanaan kinerja yang akan dihadapi berikutnya.</t>
  </si>
  <si>
    <t>Dapatkan dokumen:
1. Laporan kinerja tahunan/Lapkin
2. Revisi Renstra 
Teliti Apakah:
Dasar/latar belakang perubahan/penyesuaian strategi telah diungkapkan pada laporan kinerja Tahunan.Lapkin</t>
  </si>
  <si>
    <t>Informasi dalam laporan kinerja selalu mempengaruhi perubahan budaya kinerja organisasi.</t>
  </si>
  <si>
    <t>Unit kerja telah berupaya membangun sistem manajemen kinerja yang sudah menjadikan kinerja sebagai budaya (culture) dalam berorganisasi mulai dari pimpinan hingga level individu. 
Teliti apakah:
a. indikator individu selaras dengan indikator kinerja level diatasnya dan Unit Kerja
b. aktivitas dalam SKP mendukung indikator yang akan dicapai</t>
  </si>
  <si>
    <t>EVALUASI AKUNTABILITAS KINERJA INTERNAL</t>
  </si>
  <si>
    <t>4.a</t>
  </si>
  <si>
    <t>Evaluasi Akuntabilitas Kinerja Internal telah dilaksanakan</t>
  </si>
  <si>
    <t>Terdapat pedoman teknis Evaluasi Akuntabilitas Kinerja Internal.</t>
  </si>
  <si>
    <t>1. SK atau keputusan tentang Pedoman Evaluasi Penyelenggaraan Sistem Akuntabilitas Kinerja Instansi Pemerintah (Permenpan 88 Tahun 2021)</t>
  </si>
  <si>
    <t>Evaluasi Akuntabilitas Kinerja Internal telah dilaksanakan pada seluruh unit kerja/perangkat daerah.</t>
  </si>
  <si>
    <t>Evaluasi Akuntabilitas Kinerja Internal telah dilaksanakan secara berjenjang.</t>
  </si>
  <si>
    <t>Dapatkan dokumen: 
1. Laporan Kinerja Tahunan/Lapkin
Pastikan evaluasi telah dilaksanakan terhadap capaian indikator hingga level unit kerja.</t>
  </si>
  <si>
    <t>4.b</t>
  </si>
  <si>
    <t>Evaluasi Akuntabilitas Kinerja Internal telah dilaksanakan secara berkualitas dengan Sumber Daya yang memadai</t>
  </si>
  <si>
    <t>Evaluasi Akuntabilitas Kinerja Internal telah dilaksanakan sesuai standar.</t>
  </si>
  <si>
    <t>Dapatkan dokumen Laporan evaluasi internal dan pastikan telah menyajikan informasi: 
1. Target program dan kegiatan pada tahun berjalan;
2. Capaian program dan kegiatan yang dilengkapi dengan data pendukung
3. Anggaran dalam rangka pelaksanaan program dan kegiatan;
4. Realisasi anggaran per program dan kegiatan;
5. Evaluasi atas Rencana Aksi Perjanjian Kinerja yang:
- membandingkan target rencana aksi dengan realisasi
- memuat informasi sasaran strategis, indikator kinerja, program/kegiatan, rencana aksi dan anggaran
- target kinerja dan anggaran per triwulan
- capaian kinerja dan anggaran per triwulan
Teliti apakah:
a. terdapat kertas kerja pendukung capaian program dan kegiatan;
b. Analisa keberhasilan atau kegagalan program dan kegiatan; 
c. Rekomendasi tindak lanjut yang harus dilakukan untuk periode berikutnya;
d. Membandingkan target rencana aksi denganrealisasi yang dilengkapi dengan informasi 
capaian atau ketidaktercapaian atas target rencana aksi yang telah ditetapkan</t>
  </si>
  <si>
    <t>Evaluasi Akuntabilitas Kinerja Internal telah dilaksanakan oleh SDM yang memadai.</t>
  </si>
  <si>
    <t>Dapatkan dokumen :
1. SK Tim Monitoring Evaluasi Pelaksanaan 
Program dan Kegiatan
2. SK Tim Pengelola Keuangan
3. SK Tim Penyusun Renstra
4. SK Tim Penyusun Lakip
Teliti apakah 
a. SDM yang ditunjuk memiliki kewenangan/ penanggungjawab kegiatan (koordinator)
b. SDM terkait pengadaan, keuangan : telah memiliki sertifikat keahlian/memiliki pelatihan
c. SDM terkait perencanaan, pelaporan, pengelola akuntabilitas : telah memiliki sertifikat pelatihan/mengikuti sosialisasi</t>
  </si>
  <si>
    <t>Evaluasi Akuntabilitas Kinerja Internal telah dilaksanakan dengan pendalaman yang memadai.</t>
  </si>
  <si>
    <t>apatkan dokumen: 
1. Laporan Kinerja Interim 
Pastikan Evaluasi internal telah dilaksanakan terhadap seluruh unit kerja</t>
  </si>
  <si>
    <t>Evaluasi Akuntabilitas Kinerja Internal telah dilaksanakan menggunakan Teknologi Informasi (Aplikasi).</t>
  </si>
  <si>
    <t>Pemerintah daerah telah memiliki aplikasi yang menginformasikan .Realisasi, capaian, hambatan dan rencana tindak lanjut telah diisi kedalam aplikasi tersebut.</t>
  </si>
  <si>
    <t>4.c</t>
  </si>
  <si>
    <t>Implementasi SAKIP telah meningkat karena evaluasi Akuntabilitas Kinerja Internal sehingga memberikan kesan yang nyata (dampak) dalam efektifitas dan efisiensi Kinerja</t>
  </si>
  <si>
    <t>Seluruh rekomendasi atas hasil evaluasi akuntablitas kinerja internal telah ditindaklanjuti.</t>
  </si>
  <si>
    <t>Dapatkan dokumen:
1. Laporan evaluasi internal Inspektorat
2. Laporan Kinerja/Lapkin
pastikan rekomendasi atas evaluasi internal telah ditindaklanjuti 
Teliti apakah:
LHE SAKIP dari Inspektorat pada periode tahun sebelumnya dan pastikan rekomendasi atas evaluasi internal tersebut telah ditindaklanjuti</t>
  </si>
  <si>
    <t>Telah terjadi peningkatan implementasi SAKIP dengan melaksanakan tindak lanjut atas rerkomendasi hasil evaluasi akuntablitas Kinerja internal.</t>
  </si>
  <si>
    <t>Dapatkan dokumen:
Laporan evaluasi internal 
Teliti apakah:
a. LHE SAKIP dari Inspektorat pada periode tahun sebelumnya dan pastikan rekomendasi atas evaluasi internal tersebut telah ditindaklanjuti          b. perhatikan apakah adan peningkatan nilai SAKIP</t>
  </si>
  <si>
    <t>Hasil Evaluasi Akuntabilitas Kinerja Internal telah dimanfaatkan untuk perbaikan dan peningkatan akuntabilitas kinerja.</t>
  </si>
  <si>
    <t>Dapatkan dokumen:
Laporan evaluasi internal dan pastikan rekomendasi atas evaluasi sebelumnya telah ditindaklanjuti 
Teliti apakah:
LHE SAKIP dari Inspektorat pada periode tahun sebelumnya dan pastikan rekomendasi atas evaluasi internal tersebut telah ditindaklanjuti</t>
  </si>
  <si>
    <t>Hasil dari Evaluasi Akuntabilitas Kinerja Internal telah dimanfaatkan dalam mendukung efektifitas dan efisiensi kinerja.</t>
  </si>
  <si>
    <t>Dapatkan dokumen:
Laporan evaluasi internal dan pastikan rekomendasi atas evaluasi internal sebelumnya telah ditindaklanjuti 
Teliti apakah:
LHE SAKIP dari Inspektorat  periode tahun sebelumnya dan pastikan rekomendasi atas evaluasi internal  sebelumnya telah ditindaklanjuti</t>
  </si>
  <si>
    <t>Telah terjadi perbaikan dan peningkatan kinerja dengan memanfaatkan hasil evaluasi akuntablitas kinerja internal.</t>
  </si>
  <si>
    <t>Dapatkan dokumen:
Laporan evaluasi internal dan pastikan rekomendasi atas evaluasi internal sebelumnya telah ditindaklanjuti 
Teliti apakah:
LHE SAKIP dari Inspektorat pada periode tahun sebelumnya dan pastikan rekomendasi atas evaluasi internal sebelumnya telah ditindaklanjuti</t>
  </si>
  <si>
    <t>Dapatkan Pergub tentang Grend Designe Reformasi Birokrasi Provinsi Papua /RPJPD</t>
  </si>
  <si>
    <t xml:space="preserve">Dapatkan dokumen Rencana Anggaran Kas per  triwulanan/bulanan /RKA/DPA
</t>
  </si>
  <si>
    <t>Dapatkan dokumen:
Indikator Kinerja Utama dan pastikan telah selaras indikator tujuan dan sasaran Teliti apakah Indikator Kinerja Utama:
a. telah diformalkan
b. telah memenuhi kriteria SMART
c. dalam hal terdapat perubahan Indikator maka dapatkan justifikasi atas perubahan indikator tersebut</t>
  </si>
  <si>
    <t>Keberadaan</t>
  </si>
  <si>
    <t xml:space="preserve">Kualitas  </t>
  </si>
  <si>
    <t>Kriteria :</t>
  </si>
  <si>
    <r>
      <t xml:space="preserve">Target yang ditetapkan dalam Perencanaan Kinerja telah dicapai dengan baik, atau setidaknya masih </t>
    </r>
    <r>
      <rPr>
        <i/>
        <sz val="12"/>
        <color theme="1"/>
        <rFont val="Arial"/>
        <family val="2"/>
      </rPr>
      <t>on the right track</t>
    </r>
    <r>
      <rPr>
        <sz val="12"/>
        <color theme="1"/>
        <rFont val="Arial"/>
        <family val="2"/>
      </rPr>
      <t>.</t>
    </r>
  </si>
  <si>
    <r>
      <t>Pimpinan selalu terlibat sebagai pengambil keputusan (</t>
    </r>
    <r>
      <rPr>
        <sz val="12"/>
        <rFont val="Arial"/>
        <family val="2"/>
      </rPr>
      <t>Decision Maker</t>
    </r>
    <r>
      <rPr>
        <sz val="12"/>
        <color rgb="FF000000"/>
        <rFont val="Arial"/>
        <family val="2"/>
      </rPr>
      <t>) dalam mengukur capaian kinerja.</t>
    </r>
  </si>
  <si>
    <r>
      <t>Pengukuran kinerja telah mempengaruhi penyesuaian (</t>
    </r>
    <r>
      <rPr>
        <sz val="12"/>
        <rFont val="Arial"/>
        <family val="2"/>
      </rPr>
      <t>Refocusing</t>
    </r>
    <r>
      <rPr>
        <sz val="12"/>
        <color rgb="FF000000"/>
        <rFont val="Arial"/>
        <family val="2"/>
      </rPr>
      <t>) Organisasi.</t>
    </r>
  </si>
  <si>
    <t>Pemanfaatan</t>
  </si>
  <si>
    <t>Kualitas</t>
  </si>
  <si>
    <t>Dapatkan dokumen: 
Laporan Kinerja Tahunan/Lapkin
Pastikan Evaluasi internal telah dilaksanakan terhadap seluruh sasaran kinerja</t>
  </si>
  <si>
    <t>Jumlah</t>
  </si>
  <si>
    <t xml:space="preserve">KERTAS KERJA EVALUASI </t>
  </si>
  <si>
    <t>AKUNTABILITAS KINERJA INSTANSI PEMERINTAH</t>
  </si>
  <si>
    <t>TAHUN 2023</t>
  </si>
  <si>
    <t>SKPD</t>
  </si>
  <si>
    <t>e</t>
  </si>
  <si>
    <t>DINAS PERHUBUNGAN DAERAH PROVINSI PAPUA</t>
  </si>
  <si>
    <t>screen shot dari skpd belum ada</t>
  </si>
  <si>
    <t>halaman 32 renstra</t>
  </si>
  <si>
    <t>halaman 34-35 renstra</t>
  </si>
  <si>
    <t>halaman 45 renstra</t>
  </si>
  <si>
    <t>[</t>
  </si>
  <si>
    <t>- Matrik peran hasil terkait dengan SKP
- Matrik pembagian peran dan hasil adalah sebuah tabel yang mengidentifikasi peran hasil setiap pegawai untuk mendukung pencapaian hasil kerja Pimpinannya dan harus mencerminkan pencapaian (hasil)</t>
  </si>
  <si>
    <t>Pimpinan selalu terlibat sebagai pengambil keputusan (Decision Maker) dalam mengukur capaian kinerja.</t>
  </si>
  <si>
    <t>Pengukuran kinerja telah mempengaruhi penyesuaian (Refocusing) Organisasi.</t>
  </si>
  <si>
    <t>Evidence</t>
  </si>
  <si>
    <r>
      <t xml:space="preserve">Target yang ditetapkan dalam Perencanaan Kinerja telah dicapai dengan baik, atau setidaknya masih </t>
    </r>
    <r>
      <rPr>
        <i/>
        <sz val="12"/>
        <rFont val="Arial"/>
        <family val="2"/>
      </rPr>
      <t>on the right track</t>
    </r>
    <r>
      <rPr>
        <sz val="12"/>
        <rFont val="Arial"/>
        <family val="2"/>
      </rPr>
      <t>.</t>
    </r>
  </si>
  <si>
    <r>
      <t xml:space="preserve">cat:
- sosialisasi perencanaan kinerja dari Satker ke Unit Kerja, dan ke seluruh pegawai belum ada;
- wawancara singkat dengan salah satu pegawai, dapatkan pemahaman terkait perencanaan kinerja pegawai (Sosialisasi E_SKP) </t>
    </r>
    <r>
      <rPr>
        <b/>
        <u/>
        <sz val="12"/>
        <rFont val="Arial"/>
        <family val="2"/>
      </rPr>
      <t>mungkin</t>
    </r>
    <r>
      <rPr>
        <sz val="12"/>
        <rFont val="Arial"/>
        <family val="2"/>
      </rPr>
      <t xml:space="preserve"> sdh pernah dilakukan</t>
    </r>
  </si>
  <si>
    <r>
      <rPr>
        <b/>
        <sz val="12"/>
        <rFont val="Arial"/>
        <family val="2"/>
      </rPr>
      <t>Pengumpulan data kinerja</t>
    </r>
    <r>
      <rPr>
        <sz val="12"/>
        <rFont val="Arial"/>
        <family val="2"/>
      </rPr>
      <t xml:space="preserve"> adalah proses pengumpulan informasi dari berbagai sumber yang berkaitan dengan kinerja suatu unit organisasi berikut dengan faktor-faktor yang mempengaruhinya</t>
    </r>
  </si>
  <si>
    <r>
      <rPr>
        <b/>
        <sz val="12"/>
        <rFont val="Arial"/>
        <family val="2"/>
      </rPr>
      <t>- Indikator Kinerja Utama (IKU)</t>
    </r>
    <r>
      <rPr>
        <sz val="12"/>
        <rFont val="Arial"/>
        <family val="2"/>
      </rPr>
      <t xml:space="preserve"> adalah ukuran keberhasilan dari suatu tujuan dan sasaran strategis operasional
</t>
    </r>
    <r>
      <rPr>
        <b/>
        <sz val="12"/>
        <rFont val="Arial"/>
        <family val="2"/>
      </rPr>
      <t>- Indikator kinerja utama atau IKU</t>
    </r>
    <r>
      <rPr>
        <sz val="12"/>
        <rFont val="Arial"/>
        <family val="2"/>
      </rPr>
      <t xml:space="preserve"> adalah ukuran atau indikator kinerja suatu instansi, utamanya dalam mencapai tujuan dan sasaran tertentu. Setiap lembaga atau instansi pemerintah wajib merumuskan indikator kinerja utama, dan menjadikan hal itu sebagai prioritas utama</t>
    </r>
  </si>
  <si>
    <r>
      <rPr>
        <b/>
        <sz val="9"/>
        <rFont val="Arial"/>
        <family val="2"/>
      </rPr>
      <t>Pengukuran Pencapaian target kinerja</t>
    </r>
    <r>
      <rPr>
        <sz val="9"/>
        <rFont val="Arial"/>
        <family val="2"/>
      </rPr>
      <t xml:space="preserve"> dilakukan dengan membandingkan antara target kinerja dan realisasi kinerja sebagaimana yang dibuat dalam dokumen perjanjian kinerja yang telah tandatangani pejabat Eleson II, III, dan IV dimasing-masing perangkat daerah</t>
    </r>
  </si>
  <si>
    <r>
      <rPr>
        <b/>
        <sz val="12"/>
        <rFont val="Arial"/>
        <family val="2"/>
      </rPr>
      <t>Tingkat efisiensi anggaran belanja</t>
    </r>
    <r>
      <rPr>
        <sz val="12"/>
        <rFont val="Arial"/>
        <family val="2"/>
      </rPr>
      <t xml:space="preserve"> merupakan ukuran sebuah keberhasilan dari suatu kegiatan yang dinilai berdasarkan besarnya biaya atau sumber daya yang digunakan untuk mencapai hasil yang diinginkan</t>
    </r>
  </si>
  <si>
    <r>
      <rPr>
        <b/>
        <sz val="12"/>
        <rFont val="Arial"/>
        <family val="2"/>
      </rPr>
      <t>Laporan kinerja interim</t>
    </r>
    <r>
      <rPr>
        <sz val="12"/>
        <rFont val="Arial"/>
        <family val="2"/>
      </rPr>
      <t xml:space="preserve"> merupakan laporan kinerja yang diselenggarakan pada periode triwulanan</t>
    </r>
  </si>
  <si>
    <r>
      <rPr>
        <b/>
        <sz val="11"/>
        <rFont val="Arial"/>
        <family val="2"/>
      </rPr>
      <t>Laporan Kinerja Interim</t>
    </r>
    <r>
      <rPr>
        <sz val="11"/>
        <rFont val="Arial"/>
        <family val="2"/>
      </rPr>
      <t xml:space="preserve"> Triwulan I merupakan ikhtisar yang menjelaskan secara ringkas dan lengkap tentang capaian Kinerja TW I yang disusun berdasarkan Rencana Aksi Perjanjian Kinerja pada TW I. Laporan Kinerja Interim disusun secara periodik tiap triwulan dan merupakan bentuk akuntabilitas untuk mempertanggung jawabkan keberhasilan/kegagalan pelaksanaan Rencana Aksi Perjanjian Kinerja yang telah disusun dan disahkan oleh Kepala SKPD</t>
    </r>
  </si>
  <si>
    <t>Dapatkan Peraturan ataupun regulasi terkait pedoman perencanaan kinerja Pemerintah Daerah (Permendagri 86 Tahun 2017 tentang Pedoman Perencanaan, Pengendalian dan Evaluasi Pembangunan Daerah dan Permenpan dan RB Nomor 89 Tahun 2021 tentang Perencanaan Kinerja)</t>
  </si>
  <si>
    <t>Dapatkan dokumen perencanaan jangka panjang (RPJP)</t>
  </si>
  <si>
    <t>Dapatkan dokumen Renstra</t>
  </si>
  <si>
    <t>Dapatkan dokumen Perjanjian Kinerja (PK) semua pejabat struktural</t>
  </si>
  <si>
    <t>Dapatkan dokumen:
1. Renstra
2. Rencana Kinerja (Renja)
3. Perjanjian Kinerja
Pastikan seluruh dokumen telah disahkan oleh Kepala Satker/Unit Kerja atau yang berwenang mengesahkan</t>
  </si>
  <si>
    <t>Dapatkan dokumen :
1. Renstra
2. Perencanaan Kinerja (Renja)
3. Perjanjian Kinerja
Pastikan Renstra, Perencanaan Kinerja, Perjanjian Kinerja sudah dipublikasikan melalui website Unit Kerja/Media yang mudah di akses oleh stakeholder/masyarakat</t>
  </si>
  <si>
    <t xml:space="preserve">Dapatkan dokumen :
1. Renstra (Baca Pasal 111 Permendagri 86 Tahun 2017)
2. Perencanaan Kinerja (Renja)
3. Perjanjian Kinerja
Pastikan Renstra, Renja dan Perjanjian Kinerja memenuhi kriteria :
1. Sasaran dan indikator kinerja diturunkan secara logis dari dari visi, misi dan tujuan organisasi 
2. Memuat isu strategis yaitu perencanaan menjawab kebutuhan nyata
3. Indikator kinerja yang SMART
    - Specific yaitu indikator jelas dan tidak multitafsir
    - Measurable yaitu dapat diukur.
    - Achievable yaitu dapat dicapai
    - Relevant yaitu relevan dengan tujuan organisasi
    - Time bound yaitu penetapan indikator kinerja memuat target waktu.
4. Indikator kinerja berorientasi outcome yaitu dampak kegiatan dirasakan manfaatnya bagi masyarakat
</t>
  </si>
  <si>
    <t>Dapatkan dokumen Renstra.
Pastikan tujuan dan sasaran dalam Renstra :
1. Telah berorientasi hasil yaitu ada outcome yang ingin dicapai
2. Terukur yaitu ada indikator dan target
3. Spesifik yaitu jelas apa yang ingin diubah
4. Terkait dengan isu strategis
5. Sesuai dengan tugas dan fungsi organisasi</t>
  </si>
  <si>
    <t xml:space="preserve">Dapatkan dokum Renstra.
Pastikan bahwa indikator tujuan dan indikator sasaran dalam Renstra telah SMART yaitu :
1. Specific yaitu indikator jelas dan tidak multitafsir
2. Measurable yaitu dapat diukur.
3. Achievable yaitu dapat dicapai
4. Relevant yaitu relevan dengan tujuan organisasi
5. Time bound yaitu penetapan indikator kinerja memuat target waktu.
</t>
  </si>
  <si>
    <t>Dapatkan dokumen Indikator Kinerja Utama (IKU)
Pastikan IKU telah :
1. Selaras dengan indikator tujuan dan sasaran
2. Telah diformalkan
3. Telah memenuhi kriteria SMART</t>
  </si>
  <si>
    <t>Dapatkan dokumen:
1. Renstra
2. Renja
3. Indikator Kinerja Utama (IKU)
4. Perjanjian Kinerja (PK)
Pastikan target kinerja :
a. Selaras dengan Indikator Renstra;
b. Berdasarkan indikator yg SMART;
Teliti apakah penetapan target:
a. Berdasarkan basis data yang memadai (data tahun sebelumnya, data 
    nasional, database populasi, analisis sumber daya)
b. Berdasarkan argumen dan perhitungan yang logis</t>
  </si>
  <si>
    <t>Dapatkan dokumen:
1. Perjanjian Kinerja Satuan Kerja/Unit Kerja 
2. Matrik Peran Hasil dari Kepala Unit Kerja, Eselon III hingga individu (matrik cascading) atau Sasaran Kinerja Pegawai (SKP)/(Permenpan 6 Tahun 2022).
Pastikan :
indikator kinerja individu telah mengacu pada indikator kinerja level di atasnya dan unit kerja.                                                                                                                Teliti apakah:
a. Target kinerja dalam PK atasan telah di_x005F_x0002_breakdown dalam (selaras dengan) target kinerja bawahan
b. Indikator dan target Unit Kerja telah mendukung dan selaras dengan Indikator Kinerja Satuan Kerja di atasnya</t>
  </si>
  <si>
    <t>Dapatkan dokumen:
1. Indikator Kinerja Utama (IKU)
2. Perjanjian Kinerja (PK) 
Pastikan :
a. Indikator unit telah seluruhnya diturunkan ke kelompok substansi/ ke level di bawahnya.
b. Tidak ada tumpang tindih aktivitas/kegiatan oleh unit2 pada satker
c. program/kegiatan/sub kegiatan  antar unit pada satker selaras dengan sasaran atau indikator/kebijakan satker</t>
  </si>
  <si>
    <t>Dapatkan dokumen :
1. Indikator Kinerja Utama (IKU)
2. Perjanjian Kinerja (PK) Satuan Kerja/Unit Kerja 
3. SKP pegawai
Teliti apakah :
a. Indikator Unit Kerja/eselon III telah mendukung dan selaras dengan Indikator Kinerja Satuan Kerja di atasnya 
b. Indikator Kinerja Satker telah seluruhnya diturunkan ke unit hingga ke kelompok substansi 
c. Target kinerja dalam PK atasan telah di_x0002_breakdown dalam (selaras dengan) target kinerja bawahan (SKP)</t>
  </si>
  <si>
    <t>Dapatkan dokumen :
1. Perjanjian Kinerja (PK) Satuan Kerja/Unit Kerja 
2. SKP pegawai
Teliti apakah :
a. Indikator Unit Kerja/eselon III telah mendukung dan selaras dengan Indikator Kinerja Satuan Kerja di atasnya 
b. Indikator Kinerja Satker telah seluruhnya diturunkan ke unit hingga ke kelompok substansi 
c. Target kinerja dalam PK atasan telah di_x0002_breakdown dalam (selaras dengan) target kinerja bawahan (SKP)</t>
  </si>
  <si>
    <t>Dapatkan dokumen:
1. Rencana Kinerja Tahunan (Renja)
2. Dokumen Pelaksaan Anggaran (DPA)
3. Perjanjian Kinerja (PK)
Pastikan :
a. PK Eselon II telah memuat anggaran yang digunakan dalam pencapaian    indikator (Permenpan 53 Tahun 2014).
b. Sasaran dan indikator yang ditetapkan dapat diidentifikasi kegiatannya dan anggarannya dapat dilihat dari detil PK .
c. Anggaran yang didapatkan (DPA) sesuai dengan nilai anggaran pada PK</t>
  </si>
  <si>
    <t>Dapatkan dokumen :
1. Perjanjian Kinerja (PK)
Pastikan : PK telah menjabarkan target  tahunan
Teliti : 
Apakah PK telah mencantumkan sub kegiatan/komponen rinci setiap periode yang akan dilakukan dalam rangka mencapai kinerja.</t>
  </si>
  <si>
    <t xml:space="preserve">Dapatkan dokumen :
1. Perjanjian Kinerja (PK) 
2. Laporan Akuntabilitas Kinerja Instansi Pemerintah OPD(Lakip)
Teliti apakah:
a. Target tercapai minimal 80%.
b. Apabila tidak tercapai, harus memuat penjelasan atas penyebab tidak tercapainya target.
</t>
  </si>
  <si>
    <t>Dapatkan dokumen:
1. Perjanjian Kinerja (PK) 
2. Laporan Hasil Evaluasi Kinerja Internal OPD.
Pastikan :
OPD telah melaksanakan hasil evaluasi kinerja internal OPD hasil rapat periode sebelumnya. (Notulen rapat)</t>
  </si>
  <si>
    <t>Dapatkan dokumen:
1. Revisi Renstra
2. Revisi Renja
3. Perubahan target 
Apabila terdapat perubahan, apakah telah dimuat dalam revisi Renstra, Renja dan Perubahan Target, berikut penjelasan alasan perubahan.</t>
  </si>
  <si>
    <t xml:space="preserve">Dapatkan dokumen Perjanjian Kinerja (PK). Lakukan wawancara bagaimana pemahaman dan komitmen dalam mencapai kinerja yang telah direncanakan                                                                                        </t>
  </si>
  <si>
    <t>Dapatkan dokumen SKP yang telah ditandatangani antara PNS dengan atasannya.</t>
  </si>
  <si>
    <t xml:space="preserve">Dapatkan dokumen :
1. PERMENPANRB Nomor 88 Tahun 2021 tentang Pedoman Sistem 
    Akuntabilitas Kinerja Instansi Pemerintah.
2. Pergub Nomor 97 Tahun 2024 tentang Petunjuk Pelaksanaan Evaluasi SAKIP di Lingkungan Pemerintah Provinsi Papua.
</t>
  </si>
  <si>
    <t>Dapatkan dokumen: 
1. IKU
Pastikan IKU tersebut telah memuat defenisi operasiona/rumusan cara mengukur seluruh indikator kinerja Satker/Unit Kerja</t>
  </si>
  <si>
    <t xml:space="preserve">Dapatkan dokumen kertas kerta pengumpulan data kinerja sesuai yang diperlukan dalam penyusunan LAKIP
</t>
  </si>
  <si>
    <t xml:space="preserve">Dapatkan dokumen kertas kerja yang menggambarkan keterlibatan pimpinan dalam mengukur capaian kinerja (Surat Perintah/undangan, Disposisi, Notulan rapat dsb).
</t>
  </si>
  <si>
    <t>Dapatkan dokumen:
1. Laporan kinerja OPD atau Lakip OPD
Pastikan :
a. Informasi capaian kinerja dalam lakip berdasarkan fakta sebenarnya atau data sumber/ bukti yang memadai dan dapat dipertanggungjawabkan</t>
  </si>
  <si>
    <t>Dapatkan dokumen: 
1. Laporan Kinerja 
Pastikan seluruh target yang ada dalam PK telah diukur realisasinya secara berkala. (Regulasi dicari).
.</t>
  </si>
  <si>
    <t xml:space="preserve">Dapatkan dokumen Laporan Kinerja Tahunan atau Lakip.
Pastikan seluruh target yang ada dalam Lakip telah diukur realisasinya 
</t>
  </si>
  <si>
    <t>Dapatkan dokumen : 
1. Notelan rapat pemantauan capaian kinerja
2. Dokumentasi/foto rapat.</t>
  </si>
  <si>
    <t>Dapatkan dokumentasi : 
Pengumpulan data kinerja minimal menggunakan aplikasi sederhana dengan rumus-rumus excell (sheet-sheet per PK) untuk meminimalisir kesalahan mulai dari di masing-masing bidang.</t>
  </si>
  <si>
    <t xml:space="preserve">Memastikan pengukuran kinerja telah memanfaatkan teknologi informasi.
</t>
  </si>
  <si>
    <t>Dapatkan dokumen:
1. Peraturan Kepala Daerah tentang Pelaksanaan Pemberian Tunjangan PNS
2. Rekapitulasi penilaian kinerja pegawai (Penilaian SKP)
Teliti apakah terdapat penilaian SKP pegawai dan bukti pengurangan pemberian tunjangan kinerja</t>
  </si>
  <si>
    <t>Kewenangan Kepala Daerah Daerah (Nilai tetap 1)</t>
  </si>
  <si>
    <t>Kewenangan Kepala Daerah (Nilai tetap 1)</t>
  </si>
  <si>
    <t>Dapatkan dokumen rencana aksi strategis untuk perbaikan kekurangan capain kinerja tahun sebelumnya.</t>
  </si>
  <si>
    <t xml:space="preserve">Dapatkan dokumen kebijakan yang mengatur pengukuran kinerja yang mempengaruhi penyusunan kebijakan dalam mencapai kinerja 
</t>
  </si>
  <si>
    <t xml:space="preserve">Dapatkan dokumen penyesuaian aktivitas yang mempengaruhi pencapaian kinerja (wawancara)
</t>
  </si>
  <si>
    <t>Dapatkan dokumen perubahan kebijakan yang mempengaruhi penyesuaian anggaran dalam mencapai kinerja</t>
  </si>
  <si>
    <t>Pastikan bahwa terjadi efisiensi penggunaan anggaran dalam mencapai kinerja.</t>
  </si>
  <si>
    <t>Dapatkan dokumen berupa :
1. Renstra
2. Renja
3. Perjanjian Kinerja, DPA dll. Pastikan kekurangan capaian yang ditulis dalam laporan LAKIP telah dipahami. (Tuangkan dalam kuesioner)</t>
  </si>
  <si>
    <t>Lakukan wawancara singkat terhadap pegawai terkait pemahaman akan pengukuran kinerja pegawai (tuangkan dalam kuesioner)</t>
  </si>
  <si>
    <t>Dapatkan dokumen: 
Laporan kinerja tahunan (LAKIP)</t>
  </si>
  <si>
    <t>Dapatkan Dokumen :
Laporan Kinerja tahunan (LAKIP)
Pastikan laporan kinerja telah ditandatangani oleh Kepala Satker/Kepala Unit/ pejabat yang berwenang</t>
  </si>
  <si>
    <t>Dapatkan Dokumen :
Laporan Kinerja tahunan (LAKIP)
Pastikan Laporan kinerja telah direviu oleh pejabat yang berwenang (telah diparaf koordinasi).</t>
  </si>
  <si>
    <t>Dapatkan dokumen :
Laporan kinerja tahunan (LAKIP)
Pastikan laporan kinerja tahunan (Lakip) telah diupload pada wesite unit kerja/media lain yang dapat dengan mudah di akses oleh masyarakat</t>
  </si>
  <si>
    <t>Pastikan laporan kinerja telah di upload/buat paling lambat 31 Maret setiap tahun</t>
  </si>
  <si>
    <t>Dapatkan dokumen :
Laporan kinerja tahunan (Lakip)
Teliti dan pastikan :
a. Mengungkap seluruh informasi tentang pencapaian kinerja
b. Menginfokan perbandingan realisasi kinerja dengan target tahunan
c. Menginfokan perbandingan realisasi kinerja dengan target jangka 
    menengah.
d.Menginfokan perbandingan realisasi kinerja dengan realisasi kinerja 
    tahun- tahun sebelumnya
e. Menginfokan kualitas atas capaian kinerja beserta upaya nyata dan/atau hambatannya.
f. Menginfokan efisiensi atas penggunaan sumber daya dalam mencapai kinerja.
g. Menginfokan upaya perbaikan dan penyempurnaan kinerja ke depan
h. Menyajikan informasi keuangan yang terkait dengan pencapaian sasaran kinerja instansi</t>
  </si>
  <si>
    <t>Dapatkan dokumen :
Laporan kinerja tahunan (Lakip).
Pastikan:
Laporan kinerja tahunan (Lakip) telah mengungkapkan seluruh informasi mengenai pencapaian kinerja terutama yang mendukung pencapaian IKU.</t>
  </si>
  <si>
    <t>Dapatkan dokumen :
Laporan kinerja tahunan (Lakip).
Pastikan :
Laporan kinerja tahunan (Lakip) telah: menginfokan perbandingan realisasi kinerja dengan target tahunan (Renja)</t>
  </si>
  <si>
    <t>Dapatkan dokumen :
Laporan kinerja tahunan (Lakip).
Pastikan :
Laporan kinerja tahunan (Lakip) telah menginfokan perbandingan realisasi kinerja dengan target jangka menengah (Renstra).</t>
  </si>
  <si>
    <t>Dapatkan dokumen :
 Laporan kinerja tahunan (Lakip).
Pastikan :
Laporan kinerja tahunan (Lakip)  telah:menginfokan perbandingan realisasi kinerja dengan realisasi kinerja tahun-tahun sebelumnya.</t>
  </si>
  <si>
    <t>Dapatkan dokumen :
Laporan kinerja tahunan (Lakip).
Pastikan :
Laporan kinerja tahunan (Lakip) telah menginfokan perbandingan realisasi kinerja dengan realiasi kinerja di level nasional (Benchmark Kinerja)</t>
  </si>
  <si>
    <t>Dapatkan dokumen :
Laporan kinerja tahunan (Lakip).
Pastikan :
1. Menginformasikan upaya nyata terkait keberhasilan
2. Menginformasikan hambatan/kegagalan alam pencapaian kinerja</t>
  </si>
  <si>
    <t>Dapatkan: dokumen :
Laporan kinerja tahunan (Lakip).
Pastikan :
Laporan kinerja tahunan (Lakip) menginfokan efisiensi atas penggunaan sumber daya dalam mencapai kinerja dan penjelasan terkait upaya-upaya yang telah dilakukan dalam rangka efisiensi dan penjelasan atas penyebab inefisiensi penggunaan sumber daya</t>
  </si>
  <si>
    <t>Dapatkan dokumen :
Laporan kinerja tahunan (Lakip)
Pastikan :
Laporan kinerja tahunan (Lakip) telah menginfokan upaya perbaikan yang telah dilaksanakan dalam pencapaian kinerja (indikator, pengukuran, target.</t>
  </si>
  <si>
    <t>Dapatkan dokumen :
Laporan kinerja tahunan (Lakip)
Pastikan :
Laporan kinerja tersebut telah disahkan/disetujui oleh Kepala Satker/Unit Kerja</t>
  </si>
  <si>
    <t>Lakukan wawancara singkat terhadap pegawai terkait pemahaman akan pelaporan kinerja (Tuangkan dalam kuesioner).</t>
  </si>
  <si>
    <t>Dapatkan dokumen :
1. Laporan kinerja tahunan (Lakip)
2. Revisi/Perubahan Perjanjian Kinerja (PK)
Teliti apakah:
Dasar/latar belakang perubahan aktivitas atau perjanjian kinerja telah diungkapkan pada laporan kinerja</t>
  </si>
  <si>
    <t>Dapatkan dokumen:
1. Laporan kinerja tahunan (Lakip)
2. Revisi/perubahan anggaran
Teliti apakah :
Dasar/latar belakang perubahan anggaran telah diungkapkan dalam laporan kinerja</t>
  </si>
  <si>
    <t>Dapatkan dokumen:
1. Laporan kinerja tahunan/Lapkin
2. Revisi Renstra 
Teliti Apakah:
Dasar/latar belakang perubahan/penyesuaian strategi telah diungkapkan pada laporan kinerja Tahunan (LAKIP).</t>
  </si>
  <si>
    <t>Dapatkan dokumen:
laporan kinerja tahunan (Lakip)
Teliti :
1. Apakah dalam laporan kinerja tahunan telah memuat rencana aksi
2. Kalau ada apakah telah ditindaklanjuti
3. Dalam hal tidak ada justifikasi lain, maka realisasi target harus tercapai 100%</t>
  </si>
  <si>
    <t>Unit kerja telah berupaya membangun sistem manajemen kinerja yang sudah menjadikan kinerja sebagai budaya (culture) dalam berorganisasi mulai dari pimpinan hingga level individu.                                                                               Pastikan :                                                                                                                               1. Nihil temuan hasil pemeriksaan internal dan eksternal                                                                                           2. Penyelesaian tindak lanjut temuan hasil pemeriksaan internal dan eksternal      3. Tidak ada permasalahan hukum dengan APH                                                                   4. Tidak ada permasalahan mengenai disiplin pegawai.,</t>
  </si>
  <si>
    <r>
      <t xml:space="preserve">Dapatkan dokumen :
Peraturan atau regulasi terkait pedoman evaluasi sistem akuntabilitas kinerja instansi pemerintah
Penjelasan : 
</t>
    </r>
    <r>
      <rPr>
        <b/>
        <sz val="10"/>
        <color indexed="8"/>
        <rFont val="Calibri"/>
        <family val="2"/>
      </rPr>
      <t>Data hanya di Inspektorat</t>
    </r>
  </si>
  <si>
    <r>
      <t xml:space="preserve">Dapatkan dokumen :
Laporan hasil evaluasi kinerja (Lakip) OPD oleh APIP
Pastikan Evaluasi internal telah dilaksanakan terhadap seluruh OPD
Penjelasan : 
</t>
    </r>
    <r>
      <rPr>
        <b/>
        <sz val="10"/>
        <color indexed="8"/>
        <rFont val="Calibri"/>
        <family val="2"/>
      </rPr>
      <t>Data hanya di Inspektorat</t>
    </r>
  </si>
  <si>
    <r>
      <t xml:space="preserve">Dapatkan dokumen :
Laporan hasil evaluasi kinerja tahunan (Lakip) oleh APIP
Pastikan evaluasi telah dilaksanakan secara berjenjang
Penjelasan :
</t>
    </r>
    <r>
      <rPr>
        <b/>
        <sz val="10"/>
        <color indexed="8"/>
        <rFont val="Calibri"/>
        <family val="2"/>
      </rPr>
      <t>Data hanya di Inspektorat</t>
    </r>
  </si>
  <si>
    <r>
      <t xml:space="preserve">Dapatkan dokumen :
1. Peraturan atau regulasi terkait pedoman evaluasi Sistem Akuntabilitas      
     Kinerja Instansi Pemerintah (SAKIP).
2. Laporan hasil evaluasi SAKIP OPD tahun sebelumnya
3. Lembar Kertas Kerja (LKE) evaluasi SAKIP OPD
Penjelasan :
</t>
    </r>
    <r>
      <rPr>
        <b/>
        <sz val="10"/>
        <color indexed="8"/>
        <rFont val="Calibri"/>
        <family val="2"/>
      </rPr>
      <t>Data hanya di Inspektorat</t>
    </r>
  </si>
  <si>
    <r>
      <t xml:space="preserve">Dapatkan dokumen :
1. Surat tugas penugasan evaluasi SAKIP OPD
2. Sertifikat atau surat tugas pernah mengikuti diklat evaluasi SAKIP
Penjelasan :
</t>
    </r>
    <r>
      <rPr>
        <b/>
        <sz val="10"/>
        <color indexed="8"/>
        <rFont val="Calibri"/>
        <family val="2"/>
      </rPr>
      <t>Data hanya di Inspektorat</t>
    </r>
  </si>
  <si>
    <r>
      <t xml:space="preserve">Dapatkan dokumen :
1. LHE SAKIP OPD
2. Lembar Kertas  Evaluasi (LKE)
Penjelasan :
</t>
    </r>
    <r>
      <rPr>
        <b/>
        <sz val="10"/>
        <rFont val="Calibri"/>
        <family val="2"/>
      </rPr>
      <t>Data hanya di Inspektorat</t>
    </r>
    <r>
      <rPr>
        <sz val="10"/>
        <rFont val="Calibri"/>
        <family val="2"/>
      </rPr>
      <t xml:space="preserve">
</t>
    </r>
  </si>
  <si>
    <r>
      <t xml:space="preserve">Dapatkan dokumen : 
Laporan hasil evaluasi SAKIP OPD
Penjelasan :
</t>
    </r>
    <r>
      <rPr>
        <b/>
        <sz val="10"/>
        <color indexed="8"/>
        <rFont val="Calibri"/>
        <family val="2"/>
      </rPr>
      <t>Data hanya di Inspektorat</t>
    </r>
    <r>
      <rPr>
        <sz val="10"/>
        <color indexed="8"/>
        <rFont val="Calibri"/>
        <family val="2"/>
      </rPr>
      <t xml:space="preserve">
</t>
    </r>
  </si>
  <si>
    <r>
      <t xml:space="preserve">Pemerintah daerah telah memiliki aplikasi evaluasi SAKIP OPD menggunakan teknologi informasi.
Penjelasan :
</t>
    </r>
    <r>
      <rPr>
        <b/>
        <sz val="10"/>
        <color indexed="8"/>
        <rFont val="Calibri"/>
        <family val="2"/>
      </rPr>
      <t>Data hanya di Inspektorat</t>
    </r>
    <r>
      <rPr>
        <sz val="10"/>
        <color indexed="8"/>
        <rFont val="Calibri"/>
        <family val="2"/>
      </rPr>
      <t xml:space="preserve">
</t>
    </r>
  </si>
  <si>
    <t>Dapatkan dokumen :
1. Laporan evaluasi SAKIP Inspektorat
2. Laporan kinerja tahunan (Lakip)
Teliti :
LHE SAKIP dari Inspektorat pada periode tahun sebelumnya dan pastikan rekomendasi atas evaluasi internal tersebut telah ditindaklanjuti oleh OPD</t>
  </si>
  <si>
    <t>Dapatkan dokumen :
Laporan evaluasi kinerja (Lakip) OPD
Teliti :
Apakah  ada peningkatan nilai SAKIP OPD tersebut dari tahun sebelumnya</t>
  </si>
  <si>
    <t>Dapatkan dokumen :
Laporan evaluasi kinerja (Lakip) OPD dan pastikan rekomendasi atas evaluasi sebelumnya telah ditindaklanjuti 
Teliti apakah:
1. LHE SAKIP dari Inspektorat pada periode tahun sebelumnya dan pastikan rekomendasi atas evaluasi Inspektorat telah ditindaklanjuti
2. Apakah ada peningkatan nilai SAKIP OPD tersebut</t>
  </si>
  <si>
    <t>Dapatkan dokumen :
Laporan evaluasi SAKIP OPD oleh Inspektorat  dan pastikan rekomendasi atas evaluasi sebelumnya telah ditindaklanjuti 
Teliti :
LHE SAKIP dari Inspektorat  periode tahun sebelumnya dan pastikan rekomendasi atas evaluasi Inspektorat sebelumnya telah ditindaklanjuti</t>
  </si>
  <si>
    <t xml:space="preserve">Dapatkan dokumen :
Laporan hasil evaluasi SAKIP OPD oleh Inspektorat  dan pastikan rekomendasi atas evaluasi sebelumnya telah ditindaklanjuti </t>
  </si>
  <si>
    <t>Dapatkan Dokumen Pelaksanaan Anggaran (Induk dan Perubahan)</t>
  </si>
  <si>
    <t>Dapatkan dokumen Rencana Kinerja (Renja)/(Mengacu Permendagri 86 Tahun 2017 Pasal 129)</t>
  </si>
  <si>
    <t>HASIL PEMBAHASAN LEMBAR KERJA EVALUASI (LKE)
DINAS ARSIP DAN PERPUSTAKAAN DAERAH PROVINSI PAPUA
TAHUN  2025</t>
  </si>
  <si>
    <t>Renstra Final Maish menungguh rewiew RPJMD Papua</t>
  </si>
  <si>
    <t>https://drive.google.com/file/d/1OeoHo8KXzRaCcrcmNakqGjcNLgmK9Kdi/view?usp=sharing</t>
  </si>
  <si>
    <t>https://drive.google.com/file/d/1peGvqFESfFxgU0Zn7Wst0X8wfMvFdcCv/view?usp=sharing</t>
  </si>
  <si>
    <t>https://drive.google.com/file/d/19HWGRO2dtTKrztqriMQy_-f2s40Oeu7r/view?usp=sharing</t>
  </si>
  <si>
    <t>https://drive.google.com/file/d/1Wq7oVtyc5EDULHho3WmbDz49V-Ntamyi/view?usp=sharing</t>
  </si>
  <si>
    <t>https://drive.google.com/file/d/1x23tO5ZN5Id_loz4xbxU_we_AaXzON5T/view?usp=sharing</t>
  </si>
  <si>
    <t>https://drive.google.com/file/d/1x23tO5ZN5Id_loz4xbxU_we_AaXzON5T/view?usp=sharing,https://drive.google.com/file/d/19HWGRO2dtTKrztqriMQy_-f2s40Oeu7r/view?usp=sharing</t>
  </si>
  <si>
    <t>https://drive.google.com/file/d/1JQ27SEgYu4VVFxfNNEXRPkEEh00LRTF4/view?usp=sharing</t>
  </si>
  <si>
    <t>https://drive.google.com/file/d/1zESSFrHH1kS7Lta4HeXCL7lFXlw24hFn/view?usp=sharing</t>
  </si>
  <si>
    <t>https://drive.google.com/file/d/1-Y1OXvCaxMcgXKyiVpGSvG_J9ODpsk1s/view?usp=sharing</t>
  </si>
  <si>
    <t>https://drive.google.com/file/d/1ECDtYpIiGKKfhdkDXQ9OUQX5qukdvHxa/view?usp=sharing</t>
  </si>
  <si>
    <t>https://drive.google.com/file/d/1cz2htRKgTqOzzfirNsFv9AYgr7nbrrAm/view?usp=sharing</t>
  </si>
  <si>
    <t>https://drive.google.com/file/d/1VIBUngb55mFhaYfmIjGCTXquCe8BjCEo/view?usp=sharing</t>
  </si>
  <si>
    <t>https://drive.google.com/file/d/1qq8KoKXzKgaGkkSpwjHjns5Tc6CJ_AxV/view?usp=sharing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</si>
</sst>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_);_(* \(#,##0\);_(* &quot;-&quot;_);_(@_)"/>
    <numFmt numFmtId="165" formatCode="_(* #,##0.00_);_(* \(#,##0.00\);_(* &quot;-&quot;_);_(@_)"/>
  </numFmts>
  <fonts count="35">
    <font>
      <sz val="11"/>
      <color theme="1"/>
      <name val="Calibri"/>
      <charset val="134"/>
      <scheme val="minor"/>
    </font>
    <font>
      <u/>
      <sz val="11"/>
      <color rgb="FF0000FF"/>
      <name val="Calibri"/>
      <family val="2"/>
      <scheme val="minor"/>
    </font>
    <font>
      <sz val="10"/>
      <color rgb="FF000000"/>
      <name val="Arial"/>
      <family val="2"/>
    </font>
    <font>
      <sz val="11"/>
      <color theme="1"/>
      <name val="Calibri"/>
      <family val="2"/>
      <scheme val="minor"/>
    </font>
    <font>
      <sz val="12"/>
      <color theme="1"/>
      <name val="Arial"/>
      <family val="2"/>
    </font>
    <font>
      <b/>
      <sz val="12"/>
      <color theme="1"/>
      <name val="Arial"/>
      <family val="2"/>
    </font>
    <font>
      <b/>
      <sz val="12"/>
      <color rgb="FFFFFFFF"/>
      <name val="Arial"/>
      <family val="2"/>
    </font>
    <font>
      <sz val="12"/>
      <name val="Arial"/>
      <family val="2"/>
    </font>
    <font>
      <i/>
      <sz val="12"/>
      <color theme="1"/>
      <name val="Arial"/>
      <family val="2"/>
    </font>
    <font>
      <sz val="12"/>
      <color rgb="FF000000"/>
      <name val="Arial"/>
      <family val="2"/>
    </font>
    <font>
      <u/>
      <sz val="12"/>
      <color rgb="FF0000FF"/>
      <name val="Arial"/>
      <family val="2"/>
    </font>
    <font>
      <b/>
      <sz val="12"/>
      <color theme="0"/>
      <name val="Arial"/>
      <family val="2"/>
    </font>
    <font>
      <sz val="10"/>
      <name val="Arial"/>
      <family val="2"/>
    </font>
    <font>
      <b/>
      <sz val="14"/>
      <name val="Arial"/>
      <family val="2"/>
    </font>
    <font>
      <b/>
      <sz val="16"/>
      <name val="Arial"/>
      <family val="2"/>
    </font>
    <font>
      <i/>
      <sz val="12"/>
      <name val="Arial"/>
      <family val="2"/>
    </font>
    <font>
      <b/>
      <sz val="12"/>
      <name val="Arial"/>
      <family val="2"/>
    </font>
    <font>
      <sz val="8"/>
      <name val="Calibri"/>
      <family val="2"/>
      <scheme val="minor"/>
    </font>
    <font>
      <u/>
      <sz val="11"/>
      <name val="Calibri"/>
      <family val="2"/>
      <scheme val="minor"/>
    </font>
    <font>
      <sz val="11"/>
      <name val="Calibri"/>
      <family val="2"/>
      <scheme val="minor"/>
    </font>
    <font>
      <b/>
      <u/>
      <sz val="12"/>
      <name val="Arial"/>
      <family val="2"/>
    </font>
    <font>
      <sz val="9"/>
      <name val="Arial"/>
      <family val="2"/>
    </font>
    <font>
      <b/>
      <sz val="9"/>
      <name val="Arial"/>
      <family val="2"/>
    </font>
    <font>
      <sz val="11"/>
      <name val="Arial"/>
      <family val="2"/>
    </font>
    <font>
      <b/>
      <sz val="11"/>
      <name val="Arial"/>
      <family val="2"/>
    </font>
    <font>
      <b/>
      <sz val="12"/>
      <color theme="0" tint="-4.9989318521683403E-2"/>
      <name val="Arial"/>
      <family val="2"/>
    </font>
    <font>
      <sz val="12"/>
      <color theme="0" tint="-4.9989318521683403E-2"/>
      <name val="Arial"/>
      <family val="2"/>
    </font>
    <font>
      <sz val="10"/>
      <color indexed="8"/>
      <name val="Calibri"/>
      <family val="2"/>
    </font>
    <font>
      <sz val="10"/>
      <name val="Calibri"/>
      <family val="2"/>
    </font>
    <font>
      <sz val="12"/>
      <name val="Calibri"/>
      <family val="2"/>
    </font>
    <font>
      <sz val="12"/>
      <color indexed="8"/>
      <name val="Calibri"/>
      <family val="2"/>
      <scheme val="minor"/>
    </font>
    <font>
      <sz val="12"/>
      <color indexed="8"/>
      <name val="Calibri"/>
      <family val="2"/>
    </font>
    <font>
      <sz val="12"/>
      <name val="Calibri"/>
      <family val="2"/>
      <scheme val="minor"/>
    </font>
    <font>
      <b/>
      <sz val="10"/>
      <color indexed="8"/>
      <name val="Calibri"/>
      <family val="2"/>
    </font>
    <font>
      <b/>
      <sz val="10"/>
      <name val="Calibri"/>
      <family val="2"/>
    </font>
  </fonts>
  <fills count="12">
    <fill>
      <patternFill patternType="none"/>
    </fill>
    <fill>
      <patternFill patternType="gray125"/>
    </fill>
    <fill>
      <patternFill patternType="solid">
        <fgColor theme="4" tint="-0.499984740745262"/>
        <bgColor indexed="64"/>
      </patternFill>
    </fill>
    <fill>
      <patternFill patternType="solid">
        <fgColor theme="4" tint="0.79995117038483843"/>
        <bgColor indexed="64"/>
      </patternFill>
    </fill>
    <fill>
      <patternFill patternType="solid">
        <fgColor rgb="FFFFFFCC"/>
        <bgColor indexed="64"/>
      </patternFill>
    </fill>
    <fill>
      <patternFill patternType="solid">
        <fgColor rgb="FFFFFFCC"/>
        <bgColor rgb="FFFFFFCC"/>
      </patternFill>
    </fill>
    <fill>
      <patternFill patternType="solid">
        <fgColor theme="0"/>
        <bgColor indexed="64"/>
      </patternFill>
    </fill>
    <fill>
      <patternFill patternType="solid">
        <fgColor theme="2"/>
        <bgColor indexed="64"/>
      </patternFill>
    </fill>
    <fill>
      <patternFill patternType="solid">
        <fgColor theme="0"/>
        <bgColor rgb="FFFFFFCC"/>
      </patternFill>
    </fill>
    <fill>
      <patternFill patternType="solid">
        <fgColor theme="6" tint="0.59999389629810485"/>
        <bgColor indexed="64"/>
      </patternFill>
    </fill>
    <fill>
      <patternFill patternType="solid">
        <fgColor theme="5" tint="-0.249977111117893"/>
        <bgColor indexed="64"/>
      </patternFill>
    </fill>
    <fill>
      <patternFill patternType="solid">
        <fgColor theme="2" tint="0.59999389629810485"/>
        <bgColor indexed="64"/>
      </patternFill>
    </fill>
  </fills>
  <borders count="8">
    <border>
      <left/>
      <right/>
      <top/>
      <bottom/>
      <diagonal/>
    </border>
    <border>
      <left/>
      <right/>
      <top style="thin">
        <color auto="1"/>
      </top>
      <bottom style="thin">
        <color auto="1"/>
      </bottom>
      <diagonal/>
    </border>
    <border>
      <left/>
      <right/>
      <top/>
      <bottom style="thin">
        <color auto="1"/>
      </bottom>
      <diagonal/>
    </border>
    <border>
      <left/>
      <right/>
      <top style="thin">
        <color auto="1"/>
      </top>
      <bottom/>
      <diagonal/>
    </border>
    <border>
      <left style="medium">
        <color auto="1"/>
      </left>
      <right style="medium">
        <color auto="1"/>
      </right>
      <top style="medium">
        <color auto="1"/>
      </top>
      <bottom style="medium">
        <color auto="1"/>
      </bottom>
      <diagonal/>
    </border>
    <border>
      <left style="medium">
        <color auto="1"/>
      </left>
      <right style="medium">
        <color auto="1"/>
      </right>
      <top style="thin">
        <color auto="1"/>
      </top>
      <bottom style="medium">
        <color auto="1"/>
      </bottom>
      <diagonal/>
    </border>
    <border>
      <left style="medium">
        <color auto="1"/>
      </left>
      <right style="medium">
        <color auto="1"/>
      </right>
      <top style="medium">
        <color auto="1"/>
      </top>
      <bottom/>
      <diagonal/>
    </border>
    <border>
      <left style="medium">
        <color auto="1"/>
      </left>
      <right style="medium">
        <color auto="1"/>
      </right>
      <top/>
      <bottom style="medium">
        <color auto="1"/>
      </bottom>
      <diagonal/>
    </border>
  </borders>
  <cellStyleXfs count="5">
    <xf numFmtId="0" fontId="0" fillId="0" borderId="0"/>
    <xf numFmtId="164" fontId="3" fillId="0" borderId="0" applyFont="0" applyFill="0" applyBorder="0" applyAlignment="0" applyProtection="0">
      <alignment vertical="center"/>
    </xf>
    <xf numFmtId="0" fontId="1" fillId="0" borderId="0" applyNumberFormat="0" applyFill="0" applyBorder="0" applyAlignment="0" applyProtection="0">
      <alignment vertical="center"/>
    </xf>
    <xf numFmtId="0" fontId="2" fillId="0" borderId="0"/>
    <xf numFmtId="0" fontId="12" fillId="0" borderId="0"/>
  </cellStyleXfs>
  <cellXfs count="204">
    <xf numFmtId="0" fontId="0" fillId="0" borderId="0" xfId="0"/>
    <xf numFmtId="0" fontId="4" fillId="0" borderId="0" xfId="0" applyFont="1"/>
    <xf numFmtId="0" fontId="5" fillId="0" borderId="0" xfId="0" applyFont="1"/>
    <xf numFmtId="0" fontId="4" fillId="6" borderId="0" xfId="0" applyFont="1" applyFill="1"/>
    <xf numFmtId="0" fontId="4" fillId="0" borderId="2" xfId="0" applyFont="1" applyBorder="1" applyAlignment="1">
      <alignment horizontal="left" vertical="top"/>
    </xf>
    <xf numFmtId="0" fontId="4" fillId="0" borderId="1" xfId="0" applyFont="1" applyBorder="1" applyAlignment="1">
      <alignment horizontal="left" vertical="top"/>
    </xf>
    <xf numFmtId="0" fontId="4" fillId="0" borderId="3" xfId="0" applyFont="1" applyBorder="1" applyAlignment="1">
      <alignment horizontal="left" vertical="top"/>
    </xf>
    <xf numFmtId="0" fontId="13" fillId="6" borderId="0" xfId="4" applyFont="1" applyFill="1" applyAlignment="1">
      <alignment horizontal="center"/>
    </xf>
    <xf numFmtId="0" fontId="4" fillId="0" borderId="0" xfId="0" applyFont="1" applyAlignment="1">
      <alignment wrapText="1"/>
    </xf>
    <xf numFmtId="0" fontId="13" fillId="6" borderId="0" xfId="4" applyFont="1" applyFill="1" applyAlignment="1">
      <alignment horizontal="center" wrapText="1"/>
    </xf>
    <xf numFmtId="0" fontId="5" fillId="3" borderId="4" xfId="0" applyFont="1" applyFill="1" applyBorder="1" applyAlignment="1">
      <alignment horizontal="center" vertical="top" wrapText="1"/>
    </xf>
    <xf numFmtId="0" fontId="5" fillId="3" borderId="4" xfId="0" applyFont="1" applyFill="1" applyBorder="1" applyAlignment="1">
      <alignment vertical="top" wrapText="1"/>
    </xf>
    <xf numFmtId="2" fontId="5" fillId="3" borderId="4" xfId="0" applyNumberFormat="1" applyFont="1" applyFill="1" applyBorder="1" applyAlignment="1">
      <alignment horizontal="center" vertical="top" wrapText="1"/>
    </xf>
    <xf numFmtId="0" fontId="4" fillId="3" borderId="4" xfId="0" applyFont="1" applyFill="1" applyBorder="1" applyAlignment="1">
      <alignment horizontal="center" vertical="center"/>
    </xf>
    <xf numFmtId="0" fontId="5" fillId="3" borderId="4" xfId="0" applyFont="1" applyFill="1" applyBorder="1" applyAlignment="1">
      <alignment horizontal="center" vertical="center" wrapText="1"/>
    </xf>
    <xf numFmtId="0" fontId="4" fillId="3" borderId="4" xfId="0" applyFont="1" applyFill="1" applyBorder="1" applyAlignment="1">
      <alignment horizontal="left" vertical="top"/>
    </xf>
    <xf numFmtId="0" fontId="5" fillId="7" borderId="4" xfId="3" applyFont="1" applyFill="1" applyBorder="1" applyAlignment="1">
      <alignment horizontal="left" vertical="top" wrapText="1"/>
    </xf>
    <xf numFmtId="0" fontId="5" fillId="7" borderId="4" xfId="0" applyFont="1" applyFill="1" applyBorder="1"/>
    <xf numFmtId="0" fontId="5" fillId="4" borderId="4" xfId="0" applyFont="1" applyFill="1" applyBorder="1" applyAlignment="1">
      <alignment horizontal="right" vertical="top" wrapText="1"/>
    </xf>
    <xf numFmtId="0" fontId="5" fillId="5" borderId="4" xfId="3" applyFont="1" applyFill="1" applyBorder="1" applyAlignment="1">
      <alignment horizontal="left" vertical="top" wrapText="1"/>
    </xf>
    <xf numFmtId="2" fontId="5" fillId="4" borderId="4" xfId="0" applyNumberFormat="1" applyFont="1" applyFill="1" applyBorder="1" applyAlignment="1">
      <alignment horizontal="center" vertical="center" wrapText="1"/>
    </xf>
    <xf numFmtId="0" fontId="5" fillId="0" borderId="4" xfId="0" applyFont="1" applyBorder="1" applyAlignment="1" applyProtection="1">
      <alignment horizontal="center" vertical="center"/>
      <protection locked="0"/>
    </xf>
    <xf numFmtId="0" fontId="5" fillId="4" borderId="4" xfId="0" applyFont="1" applyFill="1" applyBorder="1" applyAlignment="1">
      <alignment horizontal="center" vertical="center" wrapText="1"/>
    </xf>
    <xf numFmtId="0" fontId="4" fillId="4" borderId="4" xfId="0" applyFont="1" applyFill="1" applyBorder="1" applyAlignment="1">
      <alignment horizontal="left" vertical="top"/>
    </xf>
    <xf numFmtId="0" fontId="4" fillId="6" borderId="4" xfId="0" applyFont="1" applyFill="1" applyBorder="1" applyAlignment="1">
      <alignment horizontal="right" vertical="top" wrapText="1"/>
    </xf>
    <xf numFmtId="0" fontId="5" fillId="8" borderId="4" xfId="3" applyFont="1" applyFill="1" applyBorder="1" applyAlignment="1">
      <alignment horizontal="left" vertical="top" wrapText="1"/>
    </xf>
    <xf numFmtId="2" fontId="4" fillId="6" borderId="4" xfId="0" applyNumberFormat="1" applyFont="1" applyFill="1" applyBorder="1" applyAlignment="1">
      <alignment horizontal="center" vertical="center" wrapText="1"/>
    </xf>
    <xf numFmtId="0" fontId="4" fillId="6" borderId="4" xfId="0" applyFont="1" applyFill="1" applyBorder="1" applyAlignment="1" applyProtection="1">
      <alignment horizontal="center" vertical="center"/>
      <protection locked="0"/>
    </xf>
    <xf numFmtId="0" fontId="4" fillId="6" borderId="4" xfId="0" applyFont="1" applyFill="1" applyBorder="1" applyAlignment="1">
      <alignment horizontal="center" vertical="center" wrapText="1"/>
    </xf>
    <xf numFmtId="0" fontId="4" fillId="6" borderId="4" xfId="0" applyFont="1" applyFill="1" applyBorder="1" applyAlignment="1">
      <alignment horizontal="left" vertical="top"/>
    </xf>
    <xf numFmtId="0" fontId="4" fillId="0" borderId="4" xfId="0" applyFont="1" applyBorder="1" applyAlignment="1">
      <alignment horizontal="right" vertical="top" wrapText="1"/>
    </xf>
    <xf numFmtId="0" fontId="4" fillId="0" borderId="4" xfId="3" applyFont="1" applyBorder="1" applyAlignment="1">
      <alignment horizontal="left" vertical="top" wrapText="1"/>
    </xf>
    <xf numFmtId="0" fontId="4" fillId="0" borderId="4" xfId="0" applyFont="1" applyBorder="1" applyAlignment="1">
      <alignment horizontal="center" vertical="top"/>
    </xf>
    <xf numFmtId="0" fontId="10" fillId="0" borderId="4" xfId="2" applyFont="1" applyBorder="1" applyAlignment="1">
      <alignment vertical="top" wrapText="1"/>
    </xf>
    <xf numFmtId="0" fontId="4" fillId="0" borderId="4" xfId="0" applyFont="1" applyBorder="1"/>
    <xf numFmtId="0" fontId="7" fillId="0" borderId="4" xfId="3" applyFont="1" applyBorder="1" applyAlignment="1">
      <alignment horizontal="left" vertical="top" wrapText="1"/>
    </xf>
    <xf numFmtId="0" fontId="9" fillId="0" borderId="4" xfId="0" applyFont="1" applyBorder="1" applyAlignment="1">
      <alignment horizontal="justify" vertical="top" wrapText="1"/>
    </xf>
    <xf numFmtId="0" fontId="9" fillId="0" borderId="4" xfId="0" applyFont="1" applyBorder="1" applyAlignment="1">
      <alignment vertical="top" wrapText="1"/>
    </xf>
    <xf numFmtId="0" fontId="4" fillId="0" borderId="4" xfId="0" applyFont="1" applyBorder="1" applyAlignment="1" applyProtection="1">
      <alignment horizontal="center" vertical="center"/>
      <protection locked="0"/>
    </xf>
    <xf numFmtId="0" fontId="5" fillId="6" borderId="4" xfId="0" applyFont="1" applyFill="1" applyBorder="1" applyAlignment="1">
      <alignment horizontal="right" vertical="top" wrapText="1"/>
    </xf>
    <xf numFmtId="2" fontId="5" fillId="6" borderId="4" xfId="0" applyNumberFormat="1" applyFont="1" applyFill="1" applyBorder="1" applyAlignment="1">
      <alignment horizontal="center" vertical="center" wrapText="1"/>
    </xf>
    <xf numFmtId="0" fontId="5" fillId="6" borderId="4" xfId="0" applyFont="1" applyFill="1" applyBorder="1" applyAlignment="1">
      <alignment horizontal="center" vertical="center" wrapText="1"/>
    </xf>
    <xf numFmtId="0" fontId="4" fillId="0" borderId="4" xfId="0" applyFont="1" applyBorder="1" applyAlignment="1">
      <alignment horizontal="justify" vertical="top" wrapText="1"/>
    </xf>
    <xf numFmtId="0" fontId="4" fillId="0" borderId="4" xfId="0" applyFont="1" applyBorder="1" applyAlignment="1">
      <alignment vertical="top"/>
    </xf>
    <xf numFmtId="0" fontId="4" fillId="0" borderId="4" xfId="0" applyFont="1" applyBorder="1" applyAlignment="1">
      <alignment horizontal="left" vertical="top"/>
    </xf>
    <xf numFmtId="0" fontId="7" fillId="0" borderId="4" xfId="0" applyFont="1" applyBorder="1" applyAlignment="1">
      <alignment horizontal="justify" vertical="top" wrapText="1"/>
    </xf>
    <xf numFmtId="0" fontId="4" fillId="0" borderId="4" xfId="0" applyFont="1" applyBorder="1" applyAlignment="1">
      <alignment vertical="top" wrapText="1"/>
    </xf>
    <xf numFmtId="0" fontId="5" fillId="0" borderId="4" xfId="3" applyFont="1" applyBorder="1" applyAlignment="1">
      <alignment horizontal="left" vertical="top" wrapText="1"/>
    </xf>
    <xf numFmtId="0" fontId="9" fillId="0" borderId="4" xfId="0" applyFont="1" applyBorder="1" applyAlignment="1">
      <alignment horizontal="right" vertical="top" wrapText="1"/>
    </xf>
    <xf numFmtId="0" fontId="9" fillId="0" borderId="4" xfId="3" applyFont="1" applyBorder="1" applyAlignment="1">
      <alignment horizontal="left" vertical="top" wrapText="1"/>
    </xf>
    <xf numFmtId="0" fontId="7" fillId="0" borderId="4" xfId="0" applyFont="1" applyBorder="1" applyAlignment="1">
      <alignment vertical="top" wrapText="1"/>
    </xf>
    <xf numFmtId="0" fontId="5" fillId="6" borderId="4" xfId="0" applyFont="1" applyFill="1" applyBorder="1" applyAlignment="1">
      <alignment horizontal="left" vertical="top"/>
    </xf>
    <xf numFmtId="0" fontId="11" fillId="10" borderId="4" xfId="0" applyFont="1" applyFill="1" applyBorder="1" applyAlignment="1">
      <alignment horizontal="center" wrapText="1"/>
    </xf>
    <xf numFmtId="0" fontId="4" fillId="10" borderId="4" xfId="0" applyFont="1" applyFill="1" applyBorder="1" applyAlignment="1">
      <alignment horizontal="center" vertical="center"/>
    </xf>
    <xf numFmtId="0" fontId="4" fillId="10" borderId="4" xfId="0" applyFont="1" applyFill="1" applyBorder="1" applyAlignment="1">
      <alignment horizontal="left" vertical="top"/>
    </xf>
    <xf numFmtId="0" fontId="6" fillId="2" borderId="5" xfId="0" applyFont="1" applyFill="1" applyBorder="1" applyAlignment="1">
      <alignment horizontal="center" vertical="center" wrapText="1"/>
    </xf>
    <xf numFmtId="0" fontId="6" fillId="2" borderId="4" xfId="0" applyFont="1" applyFill="1" applyBorder="1" applyAlignment="1">
      <alignment horizontal="center" vertical="center" wrapText="1"/>
    </xf>
    <xf numFmtId="0" fontId="11" fillId="2" borderId="4" xfId="0" applyFont="1" applyFill="1" applyBorder="1" applyAlignment="1">
      <alignment horizontal="center" wrapText="1"/>
    </xf>
    <xf numFmtId="2" fontId="11" fillId="2" borderId="4" xfId="0" applyNumberFormat="1" applyFont="1" applyFill="1" applyBorder="1" applyAlignment="1">
      <alignment horizontal="center" wrapText="1"/>
    </xf>
    <xf numFmtId="0" fontId="4" fillId="3" borderId="4" xfId="0" applyFont="1" applyFill="1" applyBorder="1" applyAlignment="1">
      <alignment horizontal="left" vertical="top" wrapText="1"/>
    </xf>
    <xf numFmtId="0" fontId="5" fillId="7" borderId="4" xfId="0" applyFont="1" applyFill="1" applyBorder="1" applyAlignment="1">
      <alignment vertical="top" wrapText="1"/>
    </xf>
    <xf numFmtId="0" fontId="4" fillId="4" borderId="4" xfId="0" applyFont="1" applyFill="1" applyBorder="1" applyAlignment="1">
      <alignment horizontal="left" vertical="top" wrapText="1"/>
    </xf>
    <xf numFmtId="0" fontId="4" fillId="6" borderId="4" xfId="0" applyFont="1" applyFill="1" applyBorder="1" applyAlignment="1">
      <alignment horizontal="left" vertical="top" wrapText="1"/>
    </xf>
    <xf numFmtId="0" fontId="5" fillId="6" borderId="4" xfId="0" applyFont="1" applyFill="1" applyBorder="1" applyAlignment="1">
      <alignment horizontal="left" vertical="top" wrapText="1"/>
    </xf>
    <xf numFmtId="0" fontId="4" fillId="10" borderId="4" xfId="0" applyFont="1" applyFill="1" applyBorder="1" applyAlignment="1">
      <alignment horizontal="left" vertical="top" wrapText="1"/>
    </xf>
    <xf numFmtId="0" fontId="5" fillId="4" borderId="4" xfId="0" applyFont="1" applyFill="1" applyBorder="1" applyAlignment="1">
      <alignment vertical="center" wrapText="1"/>
    </xf>
    <xf numFmtId="0" fontId="5" fillId="5" borderId="4" xfId="3" applyFont="1" applyFill="1" applyBorder="1" applyAlignment="1">
      <alignment vertical="center" wrapText="1"/>
    </xf>
    <xf numFmtId="0" fontId="4" fillId="4" borderId="4" xfId="0" applyFont="1" applyFill="1" applyBorder="1" applyAlignment="1">
      <alignment vertical="center" wrapText="1"/>
    </xf>
    <xf numFmtId="0" fontId="4" fillId="4" borderId="4" xfId="0" applyFont="1" applyFill="1" applyBorder="1" applyAlignment="1">
      <alignment vertical="center"/>
    </xf>
    <xf numFmtId="0" fontId="4" fillId="0" borderId="0" xfId="0" applyFont="1" applyAlignment="1">
      <alignment vertical="center"/>
    </xf>
    <xf numFmtId="0" fontId="13" fillId="6" borderId="0" xfId="4" applyFont="1" applyFill="1" applyAlignment="1">
      <alignment horizontal="center" vertical="center"/>
    </xf>
    <xf numFmtId="0" fontId="13" fillId="6" borderId="0" xfId="4" applyFont="1" applyFill="1" applyAlignment="1">
      <alignment horizontal="center" vertical="center" wrapText="1"/>
    </xf>
    <xf numFmtId="2" fontId="5" fillId="3" borderId="4" xfId="0" applyNumberFormat="1" applyFont="1" applyFill="1" applyBorder="1" applyAlignment="1">
      <alignment horizontal="center" vertical="center" wrapText="1"/>
    </xf>
    <xf numFmtId="2" fontId="11" fillId="10" borderId="4" xfId="0" applyNumberFormat="1" applyFont="1" applyFill="1" applyBorder="1" applyAlignment="1">
      <alignment horizontal="center" vertical="center" wrapText="1"/>
    </xf>
    <xf numFmtId="0" fontId="5" fillId="7" borderId="4" xfId="3" applyFont="1" applyFill="1" applyBorder="1" applyAlignment="1">
      <alignment horizontal="center" vertical="center" wrapText="1"/>
    </xf>
    <xf numFmtId="0" fontId="4" fillId="0" borderId="4" xfId="3" applyFont="1" applyBorder="1" applyAlignment="1">
      <alignment horizontal="center" vertical="center" wrapText="1"/>
    </xf>
    <xf numFmtId="0" fontId="7" fillId="0" borderId="4" xfId="3" applyFont="1" applyBorder="1" applyAlignment="1">
      <alignment horizontal="center" vertical="center" wrapText="1"/>
    </xf>
    <xf numFmtId="0" fontId="9" fillId="0" borderId="4" xfId="3" applyFont="1" applyBorder="1" applyAlignment="1">
      <alignment horizontal="center" vertical="center" wrapText="1"/>
    </xf>
    <xf numFmtId="0" fontId="5" fillId="0" borderId="4" xfId="3" applyFont="1" applyBorder="1" applyAlignment="1">
      <alignment horizontal="center" vertical="center" wrapText="1"/>
    </xf>
    <xf numFmtId="0" fontId="4" fillId="0" borderId="0" xfId="0" applyFont="1" applyAlignment="1">
      <alignment horizontal="center" vertical="center"/>
    </xf>
    <xf numFmtId="165" fontId="4" fillId="0" borderId="0" xfId="1" applyNumberFormat="1" applyFont="1" applyAlignment="1">
      <alignment horizontal="center" vertical="center" wrapText="1"/>
    </xf>
    <xf numFmtId="165" fontId="4" fillId="0" borderId="0" xfId="0" applyNumberFormat="1" applyFont="1" applyAlignment="1">
      <alignment horizontal="center" vertical="center" wrapText="1"/>
    </xf>
    <xf numFmtId="0" fontId="4" fillId="0" borderId="0" xfId="0" applyFont="1" applyAlignment="1">
      <alignment horizontal="center" vertical="center" wrapText="1"/>
    </xf>
    <xf numFmtId="165" fontId="13" fillId="6" borderId="0" xfId="1" applyNumberFormat="1" applyFont="1" applyFill="1" applyBorder="1" applyAlignment="1">
      <alignment horizontal="center" vertical="center"/>
    </xf>
    <xf numFmtId="165" fontId="4" fillId="3" borderId="4" xfId="1" applyNumberFormat="1" applyFont="1" applyFill="1" applyBorder="1" applyAlignment="1">
      <alignment horizontal="center" vertical="center"/>
    </xf>
    <xf numFmtId="165" fontId="5" fillId="7" borderId="4" xfId="1" applyNumberFormat="1" applyFont="1" applyFill="1" applyBorder="1" applyAlignment="1">
      <alignment horizontal="center" vertical="center"/>
    </xf>
    <xf numFmtId="165" fontId="4" fillId="4" borderId="4" xfId="1" applyNumberFormat="1" applyFont="1" applyFill="1" applyBorder="1" applyAlignment="1">
      <alignment horizontal="center" vertical="center"/>
    </xf>
    <xf numFmtId="165" fontId="4" fillId="6" borderId="4" xfId="1" applyNumberFormat="1" applyFont="1" applyFill="1" applyBorder="1" applyAlignment="1">
      <alignment horizontal="center" vertical="center"/>
    </xf>
    <xf numFmtId="165" fontId="4" fillId="0" borderId="4" xfId="1" applyNumberFormat="1" applyFont="1" applyBorder="1" applyAlignment="1">
      <alignment horizontal="center" vertical="center"/>
    </xf>
    <xf numFmtId="165" fontId="5" fillId="6" borderId="4" xfId="1" applyNumberFormat="1" applyFont="1" applyFill="1" applyBorder="1" applyAlignment="1">
      <alignment horizontal="center" vertical="center"/>
    </xf>
    <xf numFmtId="165" fontId="4" fillId="10" borderId="4" xfId="1" applyNumberFormat="1" applyFont="1" applyFill="1" applyBorder="1" applyAlignment="1">
      <alignment horizontal="center" vertical="center"/>
    </xf>
    <xf numFmtId="165" fontId="4" fillId="0" borderId="0" xfId="1" applyNumberFormat="1" applyFont="1" applyAlignment="1">
      <alignment horizontal="center" vertical="center"/>
    </xf>
    <xf numFmtId="0" fontId="6" fillId="10" borderId="4" xfId="0" applyFont="1" applyFill="1" applyBorder="1" applyAlignment="1">
      <alignment horizontal="center" vertical="center" wrapText="1"/>
    </xf>
    <xf numFmtId="0" fontId="7" fillId="0" borderId="4" xfId="0" applyFont="1" applyBorder="1" applyAlignment="1" applyProtection="1">
      <alignment horizontal="center" vertical="center"/>
      <protection locked="0"/>
    </xf>
    <xf numFmtId="0" fontId="7" fillId="0" borderId="0" xfId="0" applyFont="1"/>
    <xf numFmtId="0" fontId="7" fillId="6" borderId="0" xfId="0" applyFont="1" applyFill="1"/>
    <xf numFmtId="0" fontId="16" fillId="3" borderId="4" xfId="0" applyFont="1" applyFill="1" applyBorder="1" applyAlignment="1">
      <alignment horizontal="center" vertical="top" wrapText="1"/>
    </xf>
    <xf numFmtId="0" fontId="16" fillId="3" borderId="4" xfId="0" applyFont="1" applyFill="1" applyBorder="1" applyAlignment="1">
      <alignment vertical="top" wrapText="1"/>
    </xf>
    <xf numFmtId="2" fontId="16" fillId="3" borderId="4" xfId="0" applyNumberFormat="1" applyFont="1" applyFill="1" applyBorder="1" applyAlignment="1">
      <alignment horizontal="center" vertical="center" wrapText="1"/>
    </xf>
    <xf numFmtId="0" fontId="7" fillId="3" borderId="4" xfId="0" applyFont="1" applyFill="1" applyBorder="1" applyAlignment="1">
      <alignment horizontal="center" vertical="center"/>
    </xf>
    <xf numFmtId="0" fontId="16" fillId="3" borderId="4" xfId="0" applyFont="1" applyFill="1" applyBorder="1" applyAlignment="1">
      <alignment horizontal="center" vertical="center" wrapText="1"/>
    </xf>
    <xf numFmtId="0" fontId="7" fillId="3" borderId="4" xfId="0" applyFont="1" applyFill="1" applyBorder="1" applyAlignment="1">
      <alignment horizontal="left" vertical="top" wrapText="1"/>
    </xf>
    <xf numFmtId="165" fontId="7" fillId="3" borderId="4" xfId="1" applyNumberFormat="1" applyFont="1" applyFill="1" applyBorder="1" applyAlignment="1">
      <alignment horizontal="center" vertical="center"/>
    </xf>
    <xf numFmtId="0" fontId="7" fillId="3" borderId="4" xfId="0" applyFont="1" applyFill="1" applyBorder="1" applyAlignment="1">
      <alignment horizontal="left" vertical="top"/>
    </xf>
    <xf numFmtId="0" fontId="16" fillId="7" borderId="4" xfId="3" applyFont="1" applyFill="1" applyBorder="1" applyAlignment="1">
      <alignment horizontal="left" vertical="top" wrapText="1"/>
    </xf>
    <xf numFmtId="0" fontId="16" fillId="7" borderId="4" xfId="3" applyFont="1" applyFill="1" applyBorder="1" applyAlignment="1">
      <alignment horizontal="center" vertical="center" wrapText="1"/>
    </xf>
    <xf numFmtId="0" fontId="16" fillId="7" borderId="4" xfId="0" applyFont="1" applyFill="1" applyBorder="1" applyAlignment="1">
      <alignment vertical="top" wrapText="1"/>
    </xf>
    <xf numFmtId="165" fontId="16" fillId="7" borderId="4" xfId="1" applyNumberFormat="1" applyFont="1" applyFill="1" applyBorder="1" applyAlignment="1">
      <alignment horizontal="center" vertical="center"/>
    </xf>
    <xf numFmtId="0" fontId="16" fillId="7" borderId="4" xfId="0" applyFont="1" applyFill="1" applyBorder="1"/>
    <xf numFmtId="0" fontId="16" fillId="0" borderId="0" xfId="0" applyFont="1"/>
    <xf numFmtId="0" fontId="16" fillId="4" borderId="4" xfId="0" applyFont="1" applyFill="1" applyBorder="1" applyAlignment="1">
      <alignment horizontal="right" vertical="top" wrapText="1"/>
    </xf>
    <xf numFmtId="0" fontId="16" fillId="5" borderId="4" xfId="3" applyFont="1" applyFill="1" applyBorder="1" applyAlignment="1">
      <alignment horizontal="left" vertical="top" wrapText="1"/>
    </xf>
    <xf numFmtId="2" fontId="16" fillId="4" borderId="4" xfId="0" applyNumberFormat="1" applyFont="1" applyFill="1" applyBorder="1" applyAlignment="1">
      <alignment horizontal="center" vertical="center" wrapText="1"/>
    </xf>
    <xf numFmtId="0" fontId="16" fillId="0" borderId="4" xfId="0" applyFont="1" applyBorder="1" applyAlignment="1" applyProtection="1">
      <alignment horizontal="center" vertical="center"/>
      <protection locked="0"/>
    </xf>
    <xf numFmtId="0" fontId="16" fillId="4" borderId="4" xfId="0" applyFont="1" applyFill="1" applyBorder="1" applyAlignment="1">
      <alignment horizontal="center" vertical="center" wrapText="1"/>
    </xf>
    <xf numFmtId="0" fontId="7" fillId="4" borderId="4" xfId="0" applyFont="1" applyFill="1" applyBorder="1" applyAlignment="1">
      <alignment horizontal="left" vertical="top" wrapText="1"/>
    </xf>
    <xf numFmtId="165" fontId="7" fillId="4" borderId="4" xfId="1" applyNumberFormat="1" applyFont="1" applyFill="1" applyBorder="1" applyAlignment="1">
      <alignment horizontal="center" vertical="center"/>
    </xf>
    <xf numFmtId="0" fontId="7" fillId="4" borderId="4" xfId="0" applyFont="1" applyFill="1" applyBorder="1" applyAlignment="1">
      <alignment horizontal="left" vertical="top"/>
    </xf>
    <xf numFmtId="0" fontId="7" fillId="6" borderId="4" xfId="0" applyFont="1" applyFill="1" applyBorder="1" applyAlignment="1">
      <alignment horizontal="right" vertical="top" wrapText="1"/>
    </xf>
    <xf numFmtId="0" fontId="16" fillId="8" borderId="4" xfId="3" applyFont="1" applyFill="1" applyBorder="1" applyAlignment="1">
      <alignment horizontal="left" vertical="top" wrapText="1"/>
    </xf>
    <xf numFmtId="2" fontId="7" fillId="6" borderId="4" xfId="0" applyNumberFormat="1" applyFont="1" applyFill="1" applyBorder="1" applyAlignment="1">
      <alignment horizontal="center" vertical="center" wrapText="1"/>
    </xf>
    <xf numFmtId="0" fontId="7" fillId="6" borderId="4" xfId="0" applyFont="1" applyFill="1" applyBorder="1" applyAlignment="1" applyProtection="1">
      <alignment horizontal="center" vertical="center"/>
      <protection locked="0"/>
    </xf>
    <xf numFmtId="0" fontId="7" fillId="6" borderId="4" xfId="0" applyFont="1" applyFill="1" applyBorder="1" applyAlignment="1">
      <alignment horizontal="center" vertical="center" wrapText="1"/>
    </xf>
    <xf numFmtId="0" fontId="7" fillId="6" borderId="4" xfId="0" applyFont="1" applyFill="1" applyBorder="1" applyAlignment="1">
      <alignment horizontal="left" vertical="top" wrapText="1"/>
    </xf>
    <xf numFmtId="165" fontId="7" fillId="6" borderId="4" xfId="1" applyNumberFormat="1" applyFont="1" applyFill="1" applyBorder="1" applyAlignment="1">
      <alignment horizontal="center" vertical="center"/>
    </xf>
    <xf numFmtId="0" fontId="7" fillId="6" borderId="4" xfId="0" applyFont="1" applyFill="1" applyBorder="1" applyAlignment="1">
      <alignment horizontal="left" vertical="top"/>
    </xf>
    <xf numFmtId="0" fontId="7" fillId="0" borderId="4" xfId="0" applyFont="1" applyBorder="1" applyAlignment="1">
      <alignment horizontal="right" vertical="top" wrapText="1"/>
    </xf>
    <xf numFmtId="0" fontId="7" fillId="0" borderId="4" xfId="0" applyFont="1" applyBorder="1" applyAlignment="1">
      <alignment horizontal="left" vertical="top" wrapText="1"/>
    </xf>
    <xf numFmtId="165" fontId="7" fillId="0" borderId="4" xfId="1" applyNumberFormat="1" applyFont="1" applyBorder="1" applyAlignment="1">
      <alignment horizontal="center" vertical="center"/>
    </xf>
    <xf numFmtId="0" fontId="7" fillId="0" borderId="4" xfId="0" applyFont="1" applyBorder="1"/>
    <xf numFmtId="0" fontId="7" fillId="0" borderId="0" xfId="0" applyFont="1" applyAlignment="1">
      <alignment horizontal="left" vertical="top" wrapText="1"/>
    </xf>
    <xf numFmtId="0" fontId="7" fillId="0" borderId="0" xfId="0" applyFont="1" applyAlignment="1">
      <alignment horizontal="center" vertical="top" wrapText="1"/>
    </xf>
    <xf numFmtId="0" fontId="16" fillId="4" borderId="4" xfId="0" applyFont="1" applyFill="1" applyBorder="1" applyAlignment="1">
      <alignment vertical="center" wrapText="1"/>
    </xf>
    <xf numFmtId="0" fontId="16" fillId="5" borderId="4" xfId="3" applyFont="1" applyFill="1" applyBorder="1" applyAlignment="1">
      <alignment vertical="center" wrapText="1"/>
    </xf>
    <xf numFmtId="0" fontId="7" fillId="4" borderId="4" xfId="0" applyFont="1" applyFill="1" applyBorder="1" applyAlignment="1">
      <alignment vertical="center" wrapText="1"/>
    </xf>
    <xf numFmtId="0" fontId="7" fillId="4" borderId="4" xfId="0" applyFont="1" applyFill="1" applyBorder="1" applyAlignment="1">
      <alignment vertical="center"/>
    </xf>
    <xf numFmtId="0" fontId="7" fillId="0" borderId="0" xfId="0" applyFont="1" applyAlignment="1">
      <alignment vertical="center"/>
    </xf>
    <xf numFmtId="0" fontId="16" fillId="6" borderId="4" xfId="0" applyFont="1" applyFill="1" applyBorder="1" applyAlignment="1">
      <alignment horizontal="right" vertical="top" wrapText="1"/>
    </xf>
    <xf numFmtId="2" fontId="16" fillId="6" borderId="4" xfId="0" applyNumberFormat="1" applyFont="1" applyFill="1" applyBorder="1" applyAlignment="1">
      <alignment horizontal="center" vertical="center" wrapText="1"/>
    </xf>
    <xf numFmtId="0" fontId="16" fillId="6" borderId="4" xfId="0" applyFont="1" applyFill="1" applyBorder="1" applyAlignment="1">
      <alignment horizontal="center" vertical="center" wrapText="1"/>
    </xf>
    <xf numFmtId="0" fontId="7" fillId="0" borderId="4" xfId="0" applyFont="1" applyBorder="1" applyAlignment="1">
      <alignment horizontal="left" vertical="top"/>
    </xf>
    <xf numFmtId="0" fontId="7" fillId="0" borderId="0" xfId="0" quotePrefix="1" applyFont="1" applyAlignment="1">
      <alignment horizontal="left" vertical="top" wrapText="1"/>
    </xf>
    <xf numFmtId="0" fontId="7" fillId="0" borderId="4" xfId="0" quotePrefix="1" applyFont="1" applyBorder="1" applyAlignment="1">
      <alignment horizontal="left" vertical="top" wrapText="1"/>
    </xf>
    <xf numFmtId="0" fontId="16" fillId="0" borderId="4" xfId="3" applyFont="1" applyBorder="1" applyAlignment="1">
      <alignment horizontal="left" vertical="top" wrapText="1"/>
    </xf>
    <xf numFmtId="0" fontId="7" fillId="0" borderId="4" xfId="0" applyFont="1" applyBorder="1" applyAlignment="1">
      <alignment vertical="top"/>
    </xf>
    <xf numFmtId="0" fontId="21" fillId="0" borderId="0" xfId="0" applyFont="1" applyAlignment="1">
      <alignment horizontal="left" vertical="top" wrapText="1"/>
    </xf>
    <xf numFmtId="0" fontId="16" fillId="0" borderId="4" xfId="3" applyFont="1" applyBorder="1" applyAlignment="1">
      <alignment horizontal="center" vertical="center" wrapText="1"/>
    </xf>
    <xf numFmtId="0" fontId="16" fillId="6" borderId="4" xfId="0" applyFont="1" applyFill="1" applyBorder="1" applyAlignment="1">
      <alignment horizontal="left" vertical="top" wrapText="1"/>
    </xf>
    <xf numFmtId="165" fontId="16" fillId="6" borderId="4" xfId="1" applyNumberFormat="1" applyFont="1" applyFill="1" applyBorder="1" applyAlignment="1">
      <alignment horizontal="center" vertical="center"/>
    </xf>
    <xf numFmtId="0" fontId="16" fillId="6" borderId="4" xfId="0" applyFont="1" applyFill="1" applyBorder="1" applyAlignment="1">
      <alignment horizontal="left" vertical="top"/>
    </xf>
    <xf numFmtId="0" fontId="23" fillId="0" borderId="0" xfId="0" applyFont="1" applyAlignment="1">
      <alignment vertical="top" wrapText="1"/>
    </xf>
    <xf numFmtId="0" fontId="7" fillId="0" borderId="0" xfId="0" applyFont="1" applyAlignment="1">
      <alignment vertical="top" wrapText="1"/>
    </xf>
    <xf numFmtId="0" fontId="7" fillId="0" borderId="0" xfId="0" applyFont="1" applyAlignment="1">
      <alignment wrapText="1"/>
    </xf>
    <xf numFmtId="0" fontId="7" fillId="0" borderId="0" xfId="0" applyFont="1" applyAlignment="1">
      <alignment horizontal="center" vertical="center"/>
    </xf>
    <xf numFmtId="165" fontId="7" fillId="0" borderId="0" xfId="1" applyNumberFormat="1" applyFont="1" applyAlignment="1">
      <alignment horizontal="center" vertical="center" wrapText="1"/>
    </xf>
    <xf numFmtId="165" fontId="7" fillId="0" borderId="0" xfId="1" applyNumberFormat="1" applyFont="1" applyAlignment="1">
      <alignment horizontal="center" vertical="center"/>
    </xf>
    <xf numFmtId="0" fontId="7" fillId="0" borderId="0" xfId="0" applyFont="1" applyAlignment="1">
      <alignment horizontal="center" vertical="center" wrapText="1"/>
    </xf>
    <xf numFmtId="165" fontId="7" fillId="0" borderId="0" xfId="0" applyNumberFormat="1" applyFont="1" applyAlignment="1">
      <alignment horizontal="center" vertical="center" wrapText="1"/>
    </xf>
    <xf numFmtId="0" fontId="25" fillId="10" borderId="4" xfId="0" applyFont="1" applyFill="1" applyBorder="1" applyAlignment="1">
      <alignment horizontal="center" wrapText="1"/>
    </xf>
    <xf numFmtId="2" fontId="25" fillId="10" borderId="4" xfId="0" applyNumberFormat="1" applyFont="1" applyFill="1" applyBorder="1" applyAlignment="1">
      <alignment horizontal="center" vertical="center" wrapText="1"/>
    </xf>
    <xf numFmtId="0" fontId="26" fillId="10" borderId="4" xfId="0" applyFont="1" applyFill="1" applyBorder="1" applyAlignment="1">
      <alignment horizontal="center" vertical="center"/>
    </xf>
    <xf numFmtId="0" fontId="26" fillId="10" borderId="4" xfId="0" applyFont="1" applyFill="1" applyBorder="1" applyAlignment="1">
      <alignment horizontal="left" vertical="top" wrapText="1"/>
    </xf>
    <xf numFmtId="165" fontId="26" fillId="10" borderId="4" xfId="1" applyNumberFormat="1" applyFont="1" applyFill="1" applyBorder="1" applyAlignment="1">
      <alignment horizontal="center" vertical="center"/>
    </xf>
    <xf numFmtId="0" fontId="26" fillId="10" borderId="4" xfId="0" applyFont="1" applyFill="1" applyBorder="1" applyAlignment="1">
      <alignment horizontal="left" vertical="top"/>
    </xf>
    <xf numFmtId="0" fontId="26" fillId="0" borderId="0" xfId="0" applyFont="1"/>
    <xf numFmtId="0" fontId="1" fillId="0" borderId="4" xfId="2" applyBorder="1" applyAlignment="1">
      <alignment vertical="top" wrapText="1"/>
    </xf>
    <xf numFmtId="0" fontId="16" fillId="11" borderId="4" xfId="0" applyFont="1" applyFill="1" applyBorder="1" applyAlignment="1">
      <alignment horizontal="center" vertical="center" wrapText="1"/>
    </xf>
    <xf numFmtId="0" fontId="30" fillId="0" borderId="4" xfId="0" applyFont="1" applyBorder="1" applyAlignment="1">
      <alignment horizontal="justify" vertical="top" wrapText="1"/>
    </xf>
    <xf numFmtId="0" fontId="32" fillId="0" borderId="4" xfId="0" applyFont="1" applyBorder="1" applyAlignment="1">
      <alignment horizontal="justify" vertical="top" wrapText="1"/>
    </xf>
    <xf numFmtId="0" fontId="31" fillId="0" borderId="4" xfId="0" applyFont="1" applyBorder="1" applyAlignment="1">
      <alignment vertical="top" wrapText="1"/>
    </xf>
    <xf numFmtId="0" fontId="29" fillId="0" borderId="4" xfId="0" applyFont="1" applyBorder="1" applyAlignment="1">
      <alignment vertical="top" wrapText="1"/>
    </xf>
    <xf numFmtId="0" fontId="31" fillId="0" borderId="4" xfId="0" applyFont="1" applyBorder="1" applyAlignment="1">
      <alignment horizontal="justify" vertical="top" wrapText="1"/>
    </xf>
    <xf numFmtId="0" fontId="29" fillId="0" borderId="4" xfId="0" applyFont="1" applyBorder="1" applyAlignment="1">
      <alignment horizontal="justify" vertical="top" wrapText="1"/>
    </xf>
    <xf numFmtId="0" fontId="28" fillId="0" borderId="4" xfId="0" applyFont="1" applyBorder="1" applyAlignment="1">
      <alignment horizontal="justify" vertical="top" wrapText="1"/>
    </xf>
    <xf numFmtId="0" fontId="29" fillId="0" borderId="4" xfId="0" applyFont="1" applyBorder="1" applyAlignment="1">
      <alignment horizontal="left" vertical="top" wrapText="1"/>
    </xf>
    <xf numFmtId="0" fontId="27" fillId="0" borderId="4" xfId="0" applyFont="1" applyBorder="1" applyAlignment="1">
      <alignment horizontal="justify" vertical="top" wrapText="1"/>
    </xf>
    <xf numFmtId="0" fontId="27" fillId="0" borderId="4" xfId="0" applyFont="1" applyBorder="1" applyAlignment="1">
      <alignment vertical="top" wrapText="1"/>
    </xf>
    <xf numFmtId="0" fontId="28" fillId="0" borderId="4" xfId="0" applyFont="1" applyBorder="1" applyAlignment="1">
      <alignment horizontal="left" vertical="top" wrapText="1"/>
    </xf>
    <xf numFmtId="0" fontId="27" fillId="0" borderId="4" xfId="0" applyFont="1" applyBorder="1" applyAlignment="1">
      <alignment horizontal="left" vertical="top" wrapText="1"/>
    </xf>
    <xf numFmtId="0" fontId="7" fillId="0" borderId="4" xfId="0" applyFont="1" applyBorder="1" applyAlignment="1">
      <alignment vertical="center"/>
    </xf>
    <xf numFmtId="0" fontId="7" fillId="0" borderId="0" xfId="0" applyFont="1" applyAlignment="1">
      <alignment horizontal="center" wrapText="1"/>
    </xf>
    <xf numFmtId="0" fontId="13" fillId="0" borderId="0" xfId="0" applyFont="1" applyAlignment="1">
      <alignment horizontal="center" vertical="top" wrapText="1"/>
    </xf>
    <xf numFmtId="0" fontId="13" fillId="0" borderId="0" xfId="0" applyFont="1" applyAlignment="1">
      <alignment horizontal="center" vertical="top"/>
    </xf>
    <xf numFmtId="165" fontId="16" fillId="11" borderId="4" xfId="1" applyNumberFormat="1" applyFont="1" applyFill="1" applyBorder="1" applyAlignment="1">
      <alignment horizontal="center" vertical="center" wrapText="1"/>
    </xf>
    <xf numFmtId="0" fontId="16" fillId="11" borderId="4" xfId="0" applyFont="1" applyFill="1" applyBorder="1" applyAlignment="1">
      <alignment horizontal="center" vertical="center" wrapText="1"/>
    </xf>
    <xf numFmtId="165" fontId="6" fillId="10" borderId="6" xfId="1" applyNumberFormat="1" applyFont="1" applyFill="1" applyBorder="1" applyAlignment="1">
      <alignment horizontal="center" vertical="center" wrapText="1"/>
    </xf>
    <xf numFmtId="165" fontId="6" fillId="10" borderId="7" xfId="1" applyNumberFormat="1" applyFont="1" applyFill="1" applyBorder="1" applyAlignment="1">
      <alignment horizontal="center" vertical="center" wrapText="1"/>
    </xf>
    <xf numFmtId="0" fontId="6" fillId="10" borderId="6" xfId="0" applyFont="1" applyFill="1" applyBorder="1" applyAlignment="1">
      <alignment horizontal="center" vertical="center" wrapText="1"/>
    </xf>
    <xf numFmtId="0" fontId="6" fillId="10" borderId="7" xfId="0" applyFont="1" applyFill="1" applyBorder="1" applyAlignment="1">
      <alignment horizontal="center" vertical="center" wrapText="1"/>
    </xf>
    <xf numFmtId="0" fontId="14" fillId="9" borderId="0" xfId="4" applyFont="1" applyFill="1" applyAlignment="1">
      <alignment horizontal="center"/>
    </xf>
    <xf numFmtId="0" fontId="6" fillId="10" borderId="4" xfId="0" applyFont="1" applyFill="1" applyBorder="1" applyAlignment="1">
      <alignment horizontal="center" vertical="center" wrapText="1"/>
    </xf>
    <xf numFmtId="0" fontId="16" fillId="11" borderId="4" xfId="0" applyFont="1" applyFill="1" applyBorder="1" applyAlignment="1">
      <alignment vertical="center" wrapText="1"/>
    </xf>
    <xf numFmtId="0" fontId="7" fillId="3" borderId="4" xfId="0" applyFont="1" applyFill="1" applyBorder="1" applyAlignment="1">
      <alignment vertical="top"/>
    </xf>
    <xf numFmtId="0" fontId="16" fillId="7" borderId="4" xfId="0" applyFont="1" applyFill="1" applyBorder="1" applyAlignment="1"/>
    <xf numFmtId="0" fontId="7" fillId="4" borderId="4" xfId="0" applyFont="1" applyFill="1" applyBorder="1" applyAlignment="1">
      <alignment vertical="top"/>
    </xf>
    <xf numFmtId="0" fontId="7" fillId="6" borderId="4" xfId="0" applyFont="1" applyFill="1" applyBorder="1" applyAlignment="1">
      <alignment vertical="top"/>
    </xf>
    <xf numFmtId="0" fontId="18" fillId="0" borderId="4" xfId="2" applyFont="1" applyBorder="1" applyAlignment="1">
      <alignment vertical="top" wrapText="1"/>
    </xf>
    <xf numFmtId="0" fontId="18" fillId="0" borderId="4" xfId="2" applyFont="1" applyBorder="1" applyAlignment="1">
      <alignment vertical="center" wrapText="1"/>
    </xf>
    <xf numFmtId="0" fontId="19" fillId="0" borderId="4" xfId="2" applyFont="1" applyBorder="1" applyAlignment="1">
      <alignment vertical="top" wrapText="1"/>
    </xf>
    <xf numFmtId="0" fontId="7" fillId="0" borderId="4" xfId="0" applyFont="1" applyBorder="1" applyAlignment="1"/>
    <xf numFmtId="0" fontId="16" fillId="6" borderId="4" xfId="0" applyFont="1" applyFill="1" applyBorder="1" applyAlignment="1">
      <alignment vertical="top"/>
    </xf>
    <xf numFmtId="0" fontId="26" fillId="10" borderId="4" xfId="0" applyFont="1" applyFill="1" applyBorder="1" applyAlignment="1">
      <alignment vertical="top"/>
    </xf>
    <xf numFmtId="0" fontId="7" fillId="0" borderId="0" xfId="0" applyFont="1" applyAlignment="1"/>
    <xf numFmtId="0" fontId="1" fillId="0" borderId="4" xfId="2" applyBorder="1" applyAlignment="1">
      <alignment vertical="center" wrapText="1"/>
    </xf>
  </cellXfs>
  <cellStyles count="5">
    <cellStyle name="Comma [0]" xfId="1" builtinId="6"/>
    <cellStyle name="Hyperlink" xfId="2" builtinId="8"/>
    <cellStyle name="Normal" xfId="0" builtinId="0"/>
    <cellStyle name="Normal 2" xfId="3" xr:uid="{00000000-0005-0000-0000-000031000000}"/>
    <cellStyle name="Normal 2 3" xfId="4" xr:uid="{E7DCC6A1-FF72-416C-9637-1A1B747D25E0}"/>
  </cellStyles>
  <dxfs count="0"/>
  <tableStyles count="0" defaultTableStyle="TableStyleMedium2" defaultPivotStyle="PivotStyleLight16"/>
  <colors>
    <mruColors>
      <color rgb="FFFFFFCC"/>
      <color rgb="FF941100"/>
      <color rgb="FF001F61"/>
      <color rgb="FFFF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Red">
      <a:dk1>
        <a:sysClr val="windowText" lastClr="000000"/>
      </a:dk1>
      <a:lt1>
        <a:sysClr val="window" lastClr="FFFFFF"/>
      </a:lt1>
      <a:dk2>
        <a:srgbClr val="323232"/>
      </a:dk2>
      <a:lt2>
        <a:srgbClr val="E5C243"/>
      </a:lt2>
      <a:accent1>
        <a:srgbClr val="A5300F"/>
      </a:accent1>
      <a:accent2>
        <a:srgbClr val="D55816"/>
      </a:accent2>
      <a:accent3>
        <a:srgbClr val="E19825"/>
      </a:accent3>
      <a:accent4>
        <a:srgbClr val="B19C7D"/>
      </a:accent4>
      <a:accent5>
        <a:srgbClr val="7F5F52"/>
      </a:accent5>
      <a:accent6>
        <a:srgbClr val="B27D49"/>
      </a:accent6>
      <a:hlink>
        <a:srgbClr val="6B9F25"/>
      </a:hlink>
      <a:folHlink>
        <a:srgbClr val="B26B0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3.bin"/><Relationship Id="rId1" Type="http://schemas.openxmlformats.org/officeDocument/2006/relationships/hyperlink" Target="https://drive.google.com/file/d/1x23tO5ZN5Id_loz4xbxU_we_AaXzON5T/view?usp=sharing,https://drive.google.com/file/d/19HWGRO2dtTKrztqriMQy_-f2s40Oeu7r/view?usp=sharin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BE81A5-0E1B-4C95-B4BC-0C09B8435F01}">
  <dimension ref="A1:K134"/>
  <sheetViews>
    <sheetView topLeftCell="A29" workbookViewId="0">
      <selection activeCell="E143" sqref="E143"/>
    </sheetView>
  </sheetViews>
  <sheetFormatPr defaultColWidth="8.77734375" defaultRowHeight="15"/>
  <cols>
    <col min="1" max="1" width="6.21875" style="1" customWidth="1"/>
    <col min="2" max="2" width="48.77734375" style="1" customWidth="1"/>
    <col min="3" max="3" width="7.6640625" style="79" bestFit="1" customWidth="1"/>
    <col min="4" max="4" width="10.21875" style="79" bestFit="1" customWidth="1"/>
    <col min="5" max="5" width="6.44140625" style="82" bestFit="1" customWidth="1"/>
    <col min="6" max="6" width="33.5546875" style="8" customWidth="1"/>
    <col min="7" max="7" width="9" style="91" customWidth="1"/>
    <col min="8" max="8" width="9.21875" style="91" bestFit="1" customWidth="1"/>
    <col min="9" max="9" width="10.5546875" style="1" bestFit="1" customWidth="1"/>
    <col min="10" max="10" width="9.109375" style="1" bestFit="1" customWidth="1"/>
    <col min="11" max="11" width="1.21875" style="1" bestFit="1" customWidth="1"/>
    <col min="12" max="16384" width="8.77734375" style="1"/>
  </cols>
  <sheetData>
    <row r="1" spans="1:10" ht="21">
      <c r="A1" s="189" t="s">
        <v>204</v>
      </c>
      <c r="B1" s="189"/>
      <c r="C1" s="189"/>
      <c r="D1" s="189"/>
      <c r="E1" s="189"/>
      <c r="F1" s="189"/>
      <c r="G1" s="189"/>
      <c r="H1" s="189"/>
      <c r="I1" s="189"/>
      <c r="J1" s="189"/>
    </row>
    <row r="2" spans="1:10" ht="21">
      <c r="A2" s="189" t="s">
        <v>205</v>
      </c>
      <c r="B2" s="189"/>
      <c r="C2" s="189"/>
      <c r="D2" s="189"/>
      <c r="E2" s="189"/>
      <c r="F2" s="189"/>
      <c r="G2" s="189"/>
      <c r="H2" s="189"/>
      <c r="I2" s="189"/>
      <c r="J2" s="189"/>
    </row>
    <row r="3" spans="1:10" ht="21">
      <c r="A3" s="189" t="s">
        <v>209</v>
      </c>
      <c r="B3" s="189"/>
      <c r="C3" s="189"/>
      <c r="D3" s="189"/>
      <c r="E3" s="189"/>
      <c r="F3" s="189"/>
      <c r="G3" s="189"/>
      <c r="H3" s="189"/>
      <c r="I3" s="189"/>
      <c r="J3" s="189"/>
    </row>
    <row r="4" spans="1:10" ht="21">
      <c r="A4" s="189" t="s">
        <v>206</v>
      </c>
      <c r="B4" s="189"/>
      <c r="C4" s="189"/>
      <c r="D4" s="189"/>
      <c r="E4" s="189"/>
      <c r="F4" s="189"/>
      <c r="G4" s="189"/>
      <c r="H4" s="189"/>
      <c r="I4" s="189"/>
      <c r="J4" s="189"/>
    </row>
    <row r="5" spans="1:10" s="3" customFormat="1" ht="18" thickBot="1">
      <c r="A5" s="7"/>
      <c r="B5" s="7"/>
      <c r="C5" s="70"/>
      <c r="D5" s="70"/>
      <c r="E5" s="71"/>
      <c r="F5" s="9"/>
      <c r="G5" s="83"/>
      <c r="H5" s="83"/>
      <c r="I5" s="7"/>
      <c r="J5" s="7"/>
    </row>
    <row r="6" spans="1:10" ht="31.05" customHeight="1" thickBot="1">
      <c r="A6" s="190" t="s">
        <v>3</v>
      </c>
      <c r="B6" s="190" t="s">
        <v>4</v>
      </c>
      <c r="C6" s="190" t="s">
        <v>5</v>
      </c>
      <c r="D6" s="190" t="s">
        <v>207</v>
      </c>
      <c r="E6" s="190"/>
      <c r="F6" s="190" t="s">
        <v>6</v>
      </c>
      <c r="G6" s="185" t="s">
        <v>7</v>
      </c>
      <c r="H6" s="185" t="s">
        <v>8</v>
      </c>
      <c r="I6" s="187" t="s">
        <v>9</v>
      </c>
      <c r="J6" s="187" t="s">
        <v>10</v>
      </c>
    </row>
    <row r="7" spans="1:10" ht="16.2" thickBot="1">
      <c r="A7" s="190"/>
      <c r="B7" s="190"/>
      <c r="C7" s="190"/>
      <c r="D7" s="92" t="s">
        <v>11</v>
      </c>
      <c r="E7" s="92" t="s">
        <v>0</v>
      </c>
      <c r="F7" s="190"/>
      <c r="G7" s="186"/>
      <c r="H7" s="186"/>
      <c r="I7" s="188"/>
      <c r="J7" s="188"/>
    </row>
    <row r="8" spans="1:10" ht="16.2" thickBot="1">
      <c r="A8" s="10">
        <v>1</v>
      </c>
      <c r="B8" s="11" t="s">
        <v>12</v>
      </c>
      <c r="C8" s="72">
        <v>30</v>
      </c>
      <c r="D8" s="13"/>
      <c r="E8" s="14">
        <f>SUM(E10,E19,E33)</f>
        <v>21</v>
      </c>
      <c r="F8" s="59"/>
      <c r="G8" s="84"/>
      <c r="H8" s="84"/>
      <c r="I8" s="15"/>
      <c r="J8" s="15"/>
    </row>
    <row r="9" spans="1:10" s="2" customFormat="1" ht="16.2" thickBot="1">
      <c r="A9" s="16"/>
      <c r="B9" s="16" t="s">
        <v>194</v>
      </c>
      <c r="C9" s="74"/>
      <c r="D9" s="74"/>
      <c r="E9" s="74"/>
      <c r="F9" s="60"/>
      <c r="G9" s="85"/>
      <c r="H9" s="85"/>
      <c r="I9" s="17"/>
      <c r="J9" s="17"/>
    </row>
    <row r="10" spans="1:10" ht="16.2" thickBot="1">
      <c r="A10" s="18" t="s">
        <v>13</v>
      </c>
      <c r="B10" s="19" t="s">
        <v>14</v>
      </c>
      <c r="C10" s="20">
        <f>C8*0.2</f>
        <v>6</v>
      </c>
      <c r="D10" s="21" t="s">
        <v>2</v>
      </c>
      <c r="E10" s="22">
        <f>IF(D10="AA",1*C10,IF(D10="A",0.9*C10,IF(D10="BB",0.8*C10,IF(D10="B",0.7*C10,IF(D10="CC",0.6*C10,IF(D10="C",0.5*C10,IF(D10="D",0.3*C10,IF(D10="E",0*C10,"Belum Diisi"))))))))</f>
        <v>4.1999999999999993</v>
      </c>
      <c r="F10" s="61"/>
      <c r="G10" s="86">
        <f>SUM(G12:G17)</f>
        <v>6</v>
      </c>
      <c r="H10" s="86">
        <f>G10/6*100</f>
        <v>100</v>
      </c>
      <c r="I10" s="23"/>
      <c r="J10" s="23"/>
    </row>
    <row r="11" spans="1:10" s="3" customFormat="1" ht="16.2" thickBot="1">
      <c r="A11" s="24"/>
      <c r="B11" s="25" t="s">
        <v>196</v>
      </c>
      <c r="C11" s="26"/>
      <c r="D11" s="27"/>
      <c r="E11" s="28"/>
      <c r="F11" s="62"/>
      <c r="G11" s="87"/>
      <c r="H11" s="87"/>
      <c r="I11" s="29"/>
      <c r="J11" s="29"/>
    </row>
    <row r="12" spans="1:10" ht="90.6" thickBot="1">
      <c r="A12" s="30">
        <v>1</v>
      </c>
      <c r="B12" s="31" t="s">
        <v>16</v>
      </c>
      <c r="C12" s="75"/>
      <c r="D12" s="75"/>
      <c r="E12" s="75"/>
      <c r="F12" s="36" t="s">
        <v>17</v>
      </c>
      <c r="G12" s="88">
        <v>1</v>
      </c>
      <c r="H12" s="88"/>
      <c r="I12" s="33"/>
      <c r="J12" s="34"/>
    </row>
    <row r="13" spans="1:10" ht="61.05" customHeight="1" thickBot="1">
      <c r="A13" s="30">
        <v>2</v>
      </c>
      <c r="B13" s="31" t="s">
        <v>18</v>
      </c>
      <c r="C13" s="75"/>
      <c r="D13" s="75"/>
      <c r="E13" s="75"/>
      <c r="F13" s="36" t="s">
        <v>191</v>
      </c>
      <c r="G13" s="88">
        <v>1</v>
      </c>
      <c r="H13" s="88"/>
      <c r="I13" s="34"/>
      <c r="J13" s="34"/>
    </row>
    <row r="14" spans="1:10" ht="30.6" thickBot="1">
      <c r="A14" s="30">
        <v>3</v>
      </c>
      <c r="B14" s="35" t="s">
        <v>19</v>
      </c>
      <c r="C14" s="76"/>
      <c r="D14" s="76"/>
      <c r="E14" s="76"/>
      <c r="F14" s="36" t="s">
        <v>20</v>
      </c>
      <c r="G14" s="88">
        <v>1</v>
      </c>
      <c r="H14" s="88"/>
      <c r="I14" s="34"/>
      <c r="J14" s="34" t="s">
        <v>21</v>
      </c>
    </row>
    <row r="15" spans="1:10" ht="60.6" thickBot="1">
      <c r="A15" s="30">
        <v>4</v>
      </c>
      <c r="B15" s="31" t="s">
        <v>22</v>
      </c>
      <c r="C15" s="75"/>
      <c r="D15" s="75"/>
      <c r="E15" s="75"/>
      <c r="F15" s="37" t="s">
        <v>23</v>
      </c>
      <c r="G15" s="88">
        <v>1</v>
      </c>
      <c r="H15" s="88"/>
      <c r="I15" s="34"/>
      <c r="J15" s="34"/>
    </row>
    <row r="16" spans="1:10" ht="45.6" thickBot="1">
      <c r="A16" s="30">
        <v>5</v>
      </c>
      <c r="B16" s="31" t="s">
        <v>24</v>
      </c>
      <c r="C16" s="75"/>
      <c r="D16" s="75"/>
      <c r="E16" s="75"/>
      <c r="F16" s="36" t="s">
        <v>25</v>
      </c>
      <c r="G16" s="88">
        <v>1</v>
      </c>
      <c r="H16" s="88"/>
      <c r="I16" s="34"/>
      <c r="J16" s="34"/>
    </row>
    <row r="17" spans="1:11" ht="60.6" thickBot="1">
      <c r="A17" s="30">
        <v>6</v>
      </c>
      <c r="B17" s="31" t="s">
        <v>26</v>
      </c>
      <c r="C17" s="75"/>
      <c r="D17" s="75"/>
      <c r="E17" s="75"/>
      <c r="F17" s="36" t="s">
        <v>192</v>
      </c>
      <c r="G17" s="88">
        <v>1</v>
      </c>
      <c r="H17" s="88"/>
      <c r="I17" s="34"/>
      <c r="J17" s="34"/>
    </row>
    <row r="18" spans="1:11" s="2" customFormat="1" ht="16.2" thickBot="1">
      <c r="A18" s="16"/>
      <c r="B18" s="16" t="s">
        <v>195</v>
      </c>
      <c r="C18" s="74"/>
      <c r="D18" s="74"/>
      <c r="E18" s="74"/>
      <c r="F18" s="60"/>
      <c r="G18" s="85"/>
      <c r="H18" s="85"/>
      <c r="I18" s="17"/>
      <c r="J18" s="17"/>
    </row>
    <row r="19" spans="1:11" s="69" customFormat="1" ht="109.8" thickBot="1">
      <c r="A19" s="65" t="s">
        <v>27</v>
      </c>
      <c r="B19" s="66" t="s">
        <v>28</v>
      </c>
      <c r="C19" s="20">
        <f>C8*0.3</f>
        <v>9</v>
      </c>
      <c r="D19" s="38" t="s">
        <v>2</v>
      </c>
      <c r="E19" s="22">
        <f>IF(D19="AA",1*C19,IF(D19="A",0.9*C19,IF(D19="BB",0.8*C19,IF(D19="B",0.7*C19,IF(D19="CC",0.6*C19,IF(D19="C",0.5*C19,IF(D19="D",0.3*C19,IF(D19="E",0*C19,"Belum Diisi"))))))))</f>
        <v>6.3</v>
      </c>
      <c r="F19" s="67"/>
      <c r="G19" s="86">
        <f>SUM(G21:G31)</f>
        <v>11</v>
      </c>
      <c r="H19" s="86">
        <f>G19/11*100</f>
        <v>100</v>
      </c>
      <c r="I19" s="68"/>
      <c r="J19" s="68"/>
    </row>
    <row r="20" spans="1:11" s="3" customFormat="1" ht="16.2" thickBot="1">
      <c r="A20" s="39"/>
      <c r="B20" s="25" t="s">
        <v>196</v>
      </c>
      <c r="C20" s="40"/>
      <c r="D20" s="27"/>
      <c r="E20" s="41"/>
      <c r="F20" s="62"/>
      <c r="G20" s="87"/>
      <c r="H20" s="87"/>
      <c r="I20" s="29"/>
      <c r="J20" s="29"/>
    </row>
    <row r="21" spans="1:11" ht="120.6" thickBot="1">
      <c r="A21" s="30">
        <v>1</v>
      </c>
      <c r="B21" s="31" t="s">
        <v>29</v>
      </c>
      <c r="C21" s="75"/>
      <c r="D21" s="75"/>
      <c r="E21" s="75"/>
      <c r="F21" s="42" t="s">
        <v>30</v>
      </c>
      <c r="G21" s="88">
        <v>1</v>
      </c>
      <c r="H21" s="88"/>
      <c r="I21" s="43"/>
      <c r="J21" s="44"/>
      <c r="K21" s="4" t="s">
        <v>21</v>
      </c>
    </row>
    <row r="22" spans="1:11" ht="195.6" thickBot="1">
      <c r="A22" s="30">
        <v>2</v>
      </c>
      <c r="B22" s="31" t="s">
        <v>31</v>
      </c>
      <c r="C22" s="75"/>
      <c r="D22" s="75"/>
      <c r="E22" s="75"/>
      <c r="F22" s="45" t="s">
        <v>32</v>
      </c>
      <c r="G22" s="88">
        <v>1</v>
      </c>
      <c r="H22" s="88"/>
      <c r="I22" s="34"/>
      <c r="J22" s="44"/>
      <c r="K22" s="5"/>
    </row>
    <row r="23" spans="1:11" ht="150.6" thickBot="1">
      <c r="A23" s="30">
        <v>3</v>
      </c>
      <c r="B23" s="31" t="s">
        <v>33</v>
      </c>
      <c r="C23" s="75"/>
      <c r="D23" s="75"/>
      <c r="E23" s="75"/>
      <c r="F23" s="42" t="s">
        <v>34</v>
      </c>
      <c r="G23" s="88">
        <v>1</v>
      </c>
      <c r="H23" s="88"/>
      <c r="I23" s="34"/>
      <c r="J23" s="44"/>
      <c r="K23" s="5"/>
    </row>
    <row r="24" spans="1:11" ht="240.6" thickBot="1">
      <c r="A24" s="30">
        <v>4</v>
      </c>
      <c r="B24" s="31" t="s">
        <v>35</v>
      </c>
      <c r="C24" s="75"/>
      <c r="D24" s="75"/>
      <c r="E24" s="75"/>
      <c r="F24" s="46" t="s">
        <v>36</v>
      </c>
      <c r="G24" s="88">
        <v>1</v>
      </c>
      <c r="H24" s="88"/>
      <c r="I24" s="34"/>
      <c r="J24" s="44"/>
      <c r="K24" s="5"/>
    </row>
    <row r="25" spans="1:11" ht="270.60000000000002" thickBot="1">
      <c r="A25" s="30">
        <v>5</v>
      </c>
      <c r="B25" s="31" t="s">
        <v>37</v>
      </c>
      <c r="C25" s="75"/>
      <c r="D25" s="75"/>
      <c r="E25" s="75"/>
      <c r="F25" s="46" t="s">
        <v>38</v>
      </c>
      <c r="G25" s="88">
        <v>1</v>
      </c>
      <c r="H25" s="88"/>
      <c r="I25" s="34"/>
      <c r="J25" s="44"/>
      <c r="K25" s="5"/>
    </row>
    <row r="26" spans="1:11" ht="180.6" thickBot="1">
      <c r="A26" s="30">
        <v>6</v>
      </c>
      <c r="B26" s="31" t="s">
        <v>39</v>
      </c>
      <c r="C26" s="75"/>
      <c r="D26" s="75"/>
      <c r="E26" s="75"/>
      <c r="F26" s="46" t="s">
        <v>193</v>
      </c>
      <c r="G26" s="88">
        <v>1</v>
      </c>
      <c r="H26" s="88"/>
      <c r="I26" s="34"/>
      <c r="J26" s="44"/>
      <c r="K26" s="5"/>
    </row>
    <row r="27" spans="1:11" ht="285.60000000000002" thickBot="1">
      <c r="A27" s="30">
        <v>7</v>
      </c>
      <c r="B27" s="31" t="s">
        <v>40</v>
      </c>
      <c r="C27" s="75"/>
      <c r="D27" s="75"/>
      <c r="E27" s="75"/>
      <c r="F27" s="46" t="s">
        <v>41</v>
      </c>
      <c r="G27" s="88">
        <v>1</v>
      </c>
      <c r="H27" s="88"/>
      <c r="I27" s="34"/>
      <c r="J27" s="44"/>
      <c r="K27" s="5"/>
    </row>
    <row r="28" spans="1:11" ht="300.60000000000002" thickBot="1">
      <c r="A28" s="30">
        <v>8</v>
      </c>
      <c r="B28" s="31" t="s">
        <v>42</v>
      </c>
      <c r="C28" s="75"/>
      <c r="D28" s="75"/>
      <c r="E28" s="75"/>
      <c r="F28" s="46" t="s">
        <v>43</v>
      </c>
      <c r="G28" s="88">
        <v>1</v>
      </c>
      <c r="H28" s="88"/>
      <c r="I28" s="34"/>
      <c r="J28" s="44"/>
      <c r="K28" s="5"/>
    </row>
    <row r="29" spans="1:11" ht="375.6" thickBot="1">
      <c r="A29" s="30">
        <v>9</v>
      </c>
      <c r="B29" s="31" t="s">
        <v>44</v>
      </c>
      <c r="C29" s="75"/>
      <c r="D29" s="75"/>
      <c r="E29" s="75"/>
      <c r="F29" s="46" t="s">
        <v>45</v>
      </c>
      <c r="G29" s="88">
        <v>1</v>
      </c>
      <c r="H29" s="88"/>
      <c r="I29" s="34"/>
      <c r="J29" s="44"/>
      <c r="K29" s="5"/>
    </row>
    <row r="30" spans="1:11" ht="285.60000000000002" thickBot="1">
      <c r="A30" s="30">
        <v>10</v>
      </c>
      <c r="B30" s="31" t="s">
        <v>46</v>
      </c>
      <c r="C30" s="75"/>
      <c r="D30" s="75"/>
      <c r="E30" s="75"/>
      <c r="F30" s="42" t="s">
        <v>47</v>
      </c>
      <c r="G30" s="88">
        <v>1</v>
      </c>
      <c r="H30" s="88"/>
      <c r="I30" s="34"/>
      <c r="J30" s="44"/>
      <c r="K30" s="5"/>
    </row>
    <row r="31" spans="1:11" ht="240.6" thickBot="1">
      <c r="A31" s="30">
        <v>11</v>
      </c>
      <c r="B31" s="31" t="s">
        <v>48</v>
      </c>
      <c r="C31" s="75"/>
      <c r="D31" s="75"/>
      <c r="E31" s="75"/>
      <c r="F31" s="46" t="s">
        <v>49</v>
      </c>
      <c r="G31" s="88">
        <v>1</v>
      </c>
      <c r="H31" s="88"/>
      <c r="I31" s="34"/>
      <c r="J31" s="44"/>
      <c r="K31" s="5"/>
    </row>
    <row r="32" spans="1:11" s="2" customFormat="1" ht="16.2" thickBot="1">
      <c r="A32" s="16"/>
      <c r="B32" s="16" t="s">
        <v>200</v>
      </c>
      <c r="C32" s="74"/>
      <c r="D32" s="74"/>
      <c r="E32" s="74"/>
      <c r="F32" s="60"/>
      <c r="G32" s="85"/>
      <c r="H32" s="85"/>
      <c r="I32" s="17"/>
      <c r="J32" s="17"/>
    </row>
    <row r="33" spans="1:11" ht="47.4" thickBot="1">
      <c r="A33" s="18" t="s">
        <v>50</v>
      </c>
      <c r="B33" s="19" t="s">
        <v>51</v>
      </c>
      <c r="C33" s="20">
        <f>C8*0.5</f>
        <v>15</v>
      </c>
      <c r="D33" s="38" t="s">
        <v>2</v>
      </c>
      <c r="E33" s="22">
        <f>IF(D33="AA",1*C33,IF(D33="A",0.9*C33,IF(D33="BB",0.8*C33,IF(D33="B",0.7*C33,IF(D33="CC",0.6*C33,IF(D33="C",0.5*C33,IF(D33="D",0.3*C33,IF(D33="E",0*C33,"Belum Diisi"))))))))</f>
        <v>10.5</v>
      </c>
      <c r="F33" s="61"/>
      <c r="G33" s="86">
        <f>SUM(G35:G42)</f>
        <v>8</v>
      </c>
      <c r="H33" s="86">
        <f>G33/8*100</f>
        <v>100</v>
      </c>
      <c r="I33" s="23"/>
      <c r="J33" s="23"/>
      <c r="K33" s="6"/>
    </row>
    <row r="34" spans="1:11" s="3" customFormat="1" ht="16.2" thickBot="1">
      <c r="A34" s="39"/>
      <c r="B34" s="25" t="s">
        <v>196</v>
      </c>
      <c r="C34" s="40"/>
      <c r="D34" s="27"/>
      <c r="E34" s="41"/>
      <c r="F34" s="62"/>
      <c r="G34" s="87"/>
      <c r="H34" s="87"/>
      <c r="I34" s="29"/>
      <c r="J34" s="29"/>
    </row>
    <row r="35" spans="1:11" ht="270.60000000000002" thickBot="1">
      <c r="A35" s="30">
        <v>1</v>
      </c>
      <c r="B35" s="31" t="s">
        <v>52</v>
      </c>
      <c r="C35" s="75"/>
      <c r="D35" s="75"/>
      <c r="E35" s="75"/>
      <c r="F35" s="46" t="s">
        <v>53</v>
      </c>
      <c r="G35" s="88">
        <v>1</v>
      </c>
      <c r="H35" s="88"/>
      <c r="I35" s="43"/>
      <c r="J35" s="34"/>
    </row>
    <row r="36" spans="1:11" ht="150.6" thickBot="1">
      <c r="A36" s="30">
        <v>2</v>
      </c>
      <c r="B36" s="31" t="s">
        <v>54</v>
      </c>
      <c r="C36" s="75"/>
      <c r="D36" s="75"/>
      <c r="E36" s="75"/>
      <c r="F36" s="46" t="s">
        <v>55</v>
      </c>
      <c r="G36" s="88">
        <v>1</v>
      </c>
      <c r="H36" s="88"/>
      <c r="I36" s="34"/>
      <c r="J36" s="34"/>
    </row>
    <row r="37" spans="1:11" ht="135.6" thickBot="1">
      <c r="A37" s="30">
        <v>3</v>
      </c>
      <c r="B37" s="31" t="s">
        <v>197</v>
      </c>
      <c r="C37" s="75"/>
      <c r="D37" s="75"/>
      <c r="E37" s="75"/>
      <c r="F37" s="46" t="s">
        <v>56</v>
      </c>
      <c r="G37" s="88">
        <v>1</v>
      </c>
      <c r="H37" s="88"/>
      <c r="I37" s="34"/>
      <c r="J37" s="34"/>
    </row>
    <row r="38" spans="1:11" ht="180.6" thickBot="1">
      <c r="A38" s="30">
        <v>4</v>
      </c>
      <c r="B38" s="31" t="s">
        <v>57</v>
      </c>
      <c r="C38" s="75"/>
      <c r="D38" s="75"/>
      <c r="E38" s="75"/>
      <c r="F38" s="42" t="s">
        <v>58</v>
      </c>
      <c r="G38" s="88">
        <v>1</v>
      </c>
      <c r="H38" s="88"/>
      <c r="I38" s="34"/>
      <c r="J38" s="34"/>
    </row>
    <row r="39" spans="1:11" ht="210.6" thickBot="1">
      <c r="A39" s="30">
        <v>5</v>
      </c>
      <c r="B39" s="31" t="s">
        <v>59</v>
      </c>
      <c r="C39" s="75"/>
      <c r="D39" s="75"/>
      <c r="E39" s="75"/>
      <c r="F39" s="45" t="s">
        <v>60</v>
      </c>
      <c r="G39" s="88">
        <v>1</v>
      </c>
      <c r="H39" s="88"/>
      <c r="I39" s="34"/>
      <c r="J39" s="34"/>
    </row>
    <row r="40" spans="1:11" ht="210.6" thickBot="1">
      <c r="A40" s="30">
        <v>6</v>
      </c>
      <c r="B40" s="31" t="s">
        <v>61</v>
      </c>
      <c r="C40" s="75"/>
      <c r="D40" s="75"/>
      <c r="E40" s="75"/>
      <c r="F40" s="42" t="s">
        <v>60</v>
      </c>
      <c r="G40" s="88">
        <v>1</v>
      </c>
      <c r="H40" s="88"/>
      <c r="I40" s="34"/>
      <c r="J40" s="34"/>
    </row>
    <row r="41" spans="1:11" ht="120.6" thickBot="1">
      <c r="A41" s="30">
        <v>7</v>
      </c>
      <c r="B41" s="31" t="s">
        <v>62</v>
      </c>
      <c r="C41" s="75"/>
      <c r="D41" s="75"/>
      <c r="E41" s="75"/>
      <c r="F41" s="45" t="s">
        <v>63</v>
      </c>
      <c r="G41" s="88">
        <v>1</v>
      </c>
      <c r="H41" s="88"/>
      <c r="I41" s="34"/>
      <c r="J41" s="34"/>
    </row>
    <row r="42" spans="1:11" ht="210.6" thickBot="1">
      <c r="A42" s="30">
        <v>8</v>
      </c>
      <c r="B42" s="31" t="s">
        <v>64</v>
      </c>
      <c r="C42" s="75"/>
      <c r="D42" s="75"/>
      <c r="E42" s="75"/>
      <c r="F42" s="42" t="s">
        <v>65</v>
      </c>
      <c r="G42" s="88">
        <v>1</v>
      </c>
      <c r="H42" s="88"/>
      <c r="I42" s="34"/>
      <c r="J42" s="34"/>
    </row>
    <row r="43" spans="1:11" ht="16.2" thickBot="1">
      <c r="A43" s="10">
        <v>2</v>
      </c>
      <c r="B43" s="11" t="s">
        <v>66</v>
      </c>
      <c r="C43" s="72">
        <v>30</v>
      </c>
      <c r="D43" s="13"/>
      <c r="E43" s="14">
        <f>SUM(E45,E51,E61)</f>
        <v>21</v>
      </c>
      <c r="F43" s="59"/>
      <c r="G43" s="84"/>
      <c r="H43" s="84"/>
      <c r="I43" s="15"/>
      <c r="J43" s="15"/>
    </row>
    <row r="44" spans="1:11" s="2" customFormat="1" ht="16.2" thickBot="1">
      <c r="A44" s="16"/>
      <c r="B44" s="16" t="s">
        <v>194</v>
      </c>
      <c r="C44" s="74"/>
      <c r="D44" s="74"/>
      <c r="E44" s="74"/>
      <c r="F44" s="60"/>
      <c r="G44" s="85"/>
      <c r="H44" s="85"/>
      <c r="I44" s="17"/>
      <c r="J44" s="17"/>
    </row>
    <row r="45" spans="1:11" ht="16.2" thickBot="1">
      <c r="A45" s="18" t="s">
        <v>67</v>
      </c>
      <c r="B45" s="19" t="s">
        <v>68</v>
      </c>
      <c r="C45" s="20">
        <f>C43*0.2</f>
        <v>6</v>
      </c>
      <c r="D45" s="38" t="s">
        <v>2</v>
      </c>
      <c r="E45" s="22">
        <f>IF(D45="AA",1*C45,IF(D45="A",0.9*C45,IF(D45="BB",0.8*C45,IF(D45="B",0.7*C45,IF(D45="CC",0.6*C45,IF(D45="C",0.5*C45,IF(D45="D",0.3*C45,IF(D45="E",0*C45,"Belum Diisi"))))))))</f>
        <v>4.1999999999999993</v>
      </c>
      <c r="F45" s="61"/>
      <c r="G45" s="86">
        <f>SUM(G47:G49)</f>
        <v>3</v>
      </c>
      <c r="H45" s="86">
        <f>G45/3*100</f>
        <v>100</v>
      </c>
      <c r="I45" s="23"/>
      <c r="J45" s="23"/>
    </row>
    <row r="46" spans="1:11" ht="16.2" thickBot="1">
      <c r="A46" s="31"/>
      <c r="B46" s="47" t="s">
        <v>15</v>
      </c>
      <c r="C46" s="75"/>
      <c r="D46" s="75"/>
      <c r="E46" s="75"/>
      <c r="F46" s="46"/>
      <c r="G46" s="88"/>
      <c r="H46" s="88"/>
      <c r="I46" s="43"/>
      <c r="J46" s="34"/>
    </row>
    <row r="47" spans="1:11" ht="60.6" thickBot="1">
      <c r="A47" s="30">
        <v>1</v>
      </c>
      <c r="B47" s="31" t="s">
        <v>69</v>
      </c>
      <c r="C47" s="75"/>
      <c r="D47" s="75"/>
      <c r="E47" s="75"/>
      <c r="F47" s="46" t="s">
        <v>70</v>
      </c>
      <c r="G47" s="88">
        <v>1</v>
      </c>
      <c r="H47" s="88"/>
      <c r="I47" s="43"/>
      <c r="J47" s="34"/>
    </row>
    <row r="48" spans="1:11" ht="90.6" thickBot="1">
      <c r="A48" s="30">
        <v>2</v>
      </c>
      <c r="B48" s="31" t="s">
        <v>71</v>
      </c>
      <c r="C48" s="75"/>
      <c r="D48" s="75"/>
      <c r="E48" s="75"/>
      <c r="F48" s="42" t="s">
        <v>72</v>
      </c>
      <c r="G48" s="88">
        <v>1</v>
      </c>
      <c r="H48" s="88"/>
      <c r="I48" s="34"/>
      <c r="J48" s="34"/>
    </row>
    <row r="49" spans="1:10" ht="300.60000000000002" thickBot="1">
      <c r="A49" s="30">
        <v>3</v>
      </c>
      <c r="B49" s="31" t="s">
        <v>73</v>
      </c>
      <c r="C49" s="75"/>
      <c r="D49" s="75"/>
      <c r="E49" s="75"/>
      <c r="F49" s="46" t="s">
        <v>74</v>
      </c>
      <c r="G49" s="88">
        <v>1</v>
      </c>
      <c r="H49" s="88"/>
      <c r="I49" s="34"/>
      <c r="J49" s="34"/>
    </row>
    <row r="50" spans="1:10" s="2" customFormat="1" ht="16.2" thickBot="1">
      <c r="A50" s="16"/>
      <c r="B50" s="16" t="s">
        <v>201</v>
      </c>
      <c r="C50" s="74"/>
      <c r="D50" s="74"/>
      <c r="E50" s="74"/>
      <c r="F50" s="60"/>
      <c r="G50" s="85"/>
      <c r="H50" s="85"/>
      <c r="I50" s="17"/>
      <c r="J50" s="17"/>
    </row>
    <row r="51" spans="1:10" ht="78.599999999999994" thickBot="1">
      <c r="A51" s="18" t="s">
        <v>75</v>
      </c>
      <c r="B51" s="19" t="s">
        <v>76</v>
      </c>
      <c r="C51" s="20">
        <f>C43*0.3</f>
        <v>9</v>
      </c>
      <c r="D51" s="38" t="s">
        <v>2</v>
      </c>
      <c r="E51" s="22">
        <f>IF(D51="AA",1*C51,IF(D51="A",0.9*C51,IF(D51="BB",0.8*C51,IF(D51="B",0.7*C51,IF(D51="CC",0.6*C51,IF(D51="C",0.5*C51,IF(D51="D",0.3*C51,IF(D51="E",0*C51,"Belum Diisi"))))))))</f>
        <v>6.3</v>
      </c>
      <c r="F51" s="61"/>
      <c r="G51" s="86">
        <f>SUM(G53:G59)</f>
        <v>7</v>
      </c>
      <c r="H51" s="86">
        <f>G51/7*100</f>
        <v>100</v>
      </c>
      <c r="I51" s="23"/>
      <c r="J51" s="23"/>
    </row>
    <row r="52" spans="1:10" ht="16.2" thickBot="1">
      <c r="A52" s="31"/>
      <c r="B52" s="47" t="s">
        <v>15</v>
      </c>
      <c r="C52" s="75"/>
      <c r="D52" s="75"/>
      <c r="E52" s="75"/>
      <c r="F52" s="62"/>
      <c r="G52" s="87"/>
      <c r="H52" s="87"/>
      <c r="I52" s="29"/>
      <c r="J52" s="29"/>
    </row>
    <row r="53" spans="1:10" ht="120.6" thickBot="1">
      <c r="A53" s="48">
        <v>1</v>
      </c>
      <c r="B53" s="49" t="s">
        <v>198</v>
      </c>
      <c r="C53" s="77"/>
      <c r="D53" s="77"/>
      <c r="E53" s="77"/>
      <c r="F53" s="46" t="s">
        <v>77</v>
      </c>
      <c r="G53" s="88">
        <v>1</v>
      </c>
      <c r="H53" s="88"/>
      <c r="I53" s="43"/>
      <c r="J53" s="34"/>
    </row>
    <row r="54" spans="1:10" ht="165.6" thickBot="1">
      <c r="A54" s="48">
        <v>2</v>
      </c>
      <c r="B54" s="49" t="s">
        <v>78</v>
      </c>
      <c r="C54" s="77"/>
      <c r="D54" s="77"/>
      <c r="E54" s="77"/>
      <c r="F54" s="42" t="s">
        <v>79</v>
      </c>
      <c r="G54" s="88">
        <v>1</v>
      </c>
      <c r="H54" s="88"/>
      <c r="I54" s="34"/>
      <c r="J54" s="34"/>
    </row>
    <row r="55" spans="1:10" ht="105.6" thickBot="1">
      <c r="A55" s="48">
        <v>3</v>
      </c>
      <c r="B55" s="49" t="s">
        <v>80</v>
      </c>
      <c r="C55" s="77"/>
      <c r="D55" s="77"/>
      <c r="E55" s="77"/>
      <c r="F55" s="50" t="s">
        <v>81</v>
      </c>
      <c r="G55" s="88">
        <v>1</v>
      </c>
      <c r="H55" s="88"/>
      <c r="I55" s="34"/>
      <c r="J55" s="34"/>
    </row>
    <row r="56" spans="1:10" ht="135.6" thickBot="1">
      <c r="A56" s="48">
        <v>4</v>
      </c>
      <c r="B56" s="31" t="s">
        <v>82</v>
      </c>
      <c r="C56" s="75"/>
      <c r="D56" s="75"/>
      <c r="E56" s="75"/>
      <c r="F56" s="46" t="s">
        <v>83</v>
      </c>
      <c r="G56" s="88">
        <v>1</v>
      </c>
      <c r="H56" s="88"/>
      <c r="I56" s="34"/>
      <c r="J56" s="34"/>
    </row>
    <row r="57" spans="1:10" ht="120.6" thickBot="1">
      <c r="A57" s="48">
        <v>5</v>
      </c>
      <c r="B57" s="49" t="s">
        <v>84</v>
      </c>
      <c r="C57" s="77"/>
      <c r="D57" s="77"/>
      <c r="E57" s="77"/>
      <c r="F57" s="46" t="s">
        <v>85</v>
      </c>
      <c r="G57" s="88">
        <v>1</v>
      </c>
      <c r="H57" s="88"/>
      <c r="I57" s="34"/>
      <c r="J57" s="34"/>
    </row>
    <row r="58" spans="1:10" ht="180.6" thickBot="1">
      <c r="A58" s="48">
        <v>6</v>
      </c>
      <c r="B58" s="31" t="s">
        <v>86</v>
      </c>
      <c r="C58" s="75"/>
      <c r="D58" s="75"/>
      <c r="E58" s="75"/>
      <c r="F58" s="46" t="s">
        <v>87</v>
      </c>
      <c r="G58" s="88">
        <v>1</v>
      </c>
      <c r="H58" s="88"/>
      <c r="I58" s="34"/>
      <c r="J58" s="34"/>
    </row>
    <row r="59" spans="1:10" ht="75.599999999999994" thickBot="1">
      <c r="A59" s="48">
        <v>7</v>
      </c>
      <c r="B59" s="31" t="s">
        <v>88</v>
      </c>
      <c r="C59" s="75"/>
      <c r="D59" s="75"/>
      <c r="E59" s="75"/>
      <c r="F59" s="42" t="s">
        <v>89</v>
      </c>
      <c r="G59" s="88">
        <v>1</v>
      </c>
      <c r="H59" s="88"/>
      <c r="I59" s="34"/>
      <c r="J59" s="34"/>
    </row>
    <row r="60" spans="1:10" s="2" customFormat="1" ht="16.2" thickBot="1">
      <c r="A60" s="16"/>
      <c r="B60" s="16" t="s">
        <v>200</v>
      </c>
      <c r="C60" s="74"/>
      <c r="D60" s="74"/>
      <c r="E60" s="74"/>
      <c r="F60" s="60"/>
      <c r="G60" s="85"/>
      <c r="H60" s="85"/>
      <c r="I60" s="17"/>
      <c r="J60" s="17"/>
    </row>
    <row r="61" spans="1:10" ht="63" thickBot="1">
      <c r="A61" s="18" t="s">
        <v>90</v>
      </c>
      <c r="B61" s="19" t="s">
        <v>91</v>
      </c>
      <c r="C61" s="20">
        <f>C43*0.5</f>
        <v>15</v>
      </c>
      <c r="D61" s="38" t="s">
        <v>2</v>
      </c>
      <c r="E61" s="22">
        <f>IF(D61="AA",1*C61,IF(D61="A",0.9*C61,IF(D61="BB",0.8*C61,IF(D61="B",0.7*C61,IF(D61="CC",0.6*C61,IF(D61="C",0.5*C61,IF(D61="D",0.3*C61,IF(D61="E",0*C61,"Belum Diisi"))))))))</f>
        <v>10.5</v>
      </c>
      <c r="F61" s="61"/>
      <c r="G61" s="86">
        <f>SUM(G63:G72)</f>
        <v>10</v>
      </c>
      <c r="H61" s="86">
        <f>G61/10*100</f>
        <v>100</v>
      </c>
      <c r="I61" s="23"/>
      <c r="J61" s="23"/>
    </row>
    <row r="62" spans="1:10" ht="16.2" thickBot="1">
      <c r="A62" s="31"/>
      <c r="B62" s="47" t="s">
        <v>15</v>
      </c>
      <c r="C62" s="75"/>
      <c r="D62" s="75"/>
      <c r="E62" s="75"/>
      <c r="F62" s="62"/>
      <c r="G62" s="87"/>
      <c r="H62" s="87"/>
      <c r="I62" s="29"/>
      <c r="J62" s="29"/>
    </row>
    <row r="63" spans="1:10" ht="150.6" thickBot="1">
      <c r="A63" s="30">
        <v>1</v>
      </c>
      <c r="B63" s="31" t="s">
        <v>92</v>
      </c>
      <c r="C63" s="75"/>
      <c r="D63" s="75"/>
      <c r="E63" s="75"/>
      <c r="F63" s="42" t="s">
        <v>93</v>
      </c>
      <c r="G63" s="88">
        <v>1</v>
      </c>
      <c r="H63" s="88"/>
      <c r="I63" s="43"/>
      <c r="J63" s="34"/>
    </row>
    <row r="64" spans="1:10" ht="90.6" thickBot="1">
      <c r="A64" s="30">
        <v>2</v>
      </c>
      <c r="B64" s="31" t="s">
        <v>94</v>
      </c>
      <c r="C64" s="75"/>
      <c r="D64" s="75"/>
      <c r="E64" s="75"/>
      <c r="F64" s="42" t="s">
        <v>95</v>
      </c>
      <c r="G64" s="88">
        <v>1</v>
      </c>
      <c r="H64" s="88"/>
      <c r="I64" s="34"/>
      <c r="J64" s="34"/>
    </row>
    <row r="65" spans="1:10" ht="105.6" thickBot="1">
      <c r="A65" s="30">
        <v>3</v>
      </c>
      <c r="B65" s="49" t="s">
        <v>199</v>
      </c>
      <c r="C65" s="77"/>
      <c r="D65" s="77"/>
      <c r="E65" s="77"/>
      <c r="F65" s="42" t="s">
        <v>96</v>
      </c>
      <c r="G65" s="88">
        <v>1</v>
      </c>
      <c r="H65" s="88"/>
      <c r="I65" s="34"/>
      <c r="J65" s="34"/>
    </row>
    <row r="66" spans="1:10" ht="135.6" thickBot="1">
      <c r="A66" s="30">
        <v>4</v>
      </c>
      <c r="B66" s="49" t="s">
        <v>97</v>
      </c>
      <c r="C66" s="77"/>
      <c r="D66" s="77"/>
      <c r="E66" s="77"/>
      <c r="F66" s="42" t="s">
        <v>98</v>
      </c>
      <c r="G66" s="88">
        <v>1</v>
      </c>
      <c r="H66" s="88"/>
      <c r="I66" s="34"/>
      <c r="J66" s="34"/>
    </row>
    <row r="67" spans="1:10" ht="135.6" thickBot="1">
      <c r="A67" s="30">
        <v>5</v>
      </c>
      <c r="B67" s="49" t="s">
        <v>99</v>
      </c>
      <c r="C67" s="77"/>
      <c r="D67" s="77"/>
      <c r="E67" s="77"/>
      <c r="F67" s="42" t="s">
        <v>100</v>
      </c>
      <c r="G67" s="88">
        <v>1</v>
      </c>
      <c r="H67" s="88"/>
      <c r="I67" s="34"/>
      <c r="J67" s="34"/>
    </row>
    <row r="68" spans="1:10" ht="120.6" thickBot="1">
      <c r="A68" s="30">
        <v>6</v>
      </c>
      <c r="B68" s="49" t="s">
        <v>101</v>
      </c>
      <c r="C68" s="77"/>
      <c r="D68" s="77"/>
      <c r="E68" s="77"/>
      <c r="F68" s="46" t="s">
        <v>102</v>
      </c>
      <c r="G68" s="88">
        <v>1</v>
      </c>
      <c r="H68" s="88"/>
      <c r="I68" s="34"/>
      <c r="J68" s="34"/>
    </row>
    <row r="69" spans="1:10" ht="135.6" thickBot="1">
      <c r="A69" s="30">
        <v>7</v>
      </c>
      <c r="B69" s="49" t="s">
        <v>103</v>
      </c>
      <c r="C69" s="77"/>
      <c r="D69" s="77"/>
      <c r="E69" s="77"/>
      <c r="F69" s="46" t="s">
        <v>104</v>
      </c>
      <c r="G69" s="88">
        <v>1</v>
      </c>
      <c r="H69" s="88"/>
      <c r="I69" s="34"/>
      <c r="J69" s="34"/>
    </row>
    <row r="70" spans="1:10" ht="75.599999999999994" thickBot="1">
      <c r="A70" s="30">
        <v>8</v>
      </c>
      <c r="B70" s="31" t="s">
        <v>105</v>
      </c>
      <c r="C70" s="75"/>
      <c r="D70" s="75"/>
      <c r="E70" s="75"/>
      <c r="F70" s="42" t="s">
        <v>106</v>
      </c>
      <c r="G70" s="88">
        <v>1</v>
      </c>
      <c r="H70" s="88"/>
      <c r="I70" s="34"/>
      <c r="J70" s="34"/>
    </row>
    <row r="71" spans="1:10" ht="135.6" thickBot="1">
      <c r="A71" s="30">
        <v>9</v>
      </c>
      <c r="B71" s="31" t="s">
        <v>107</v>
      </c>
      <c r="C71" s="75"/>
      <c r="D71" s="75"/>
      <c r="E71" s="75"/>
      <c r="F71" s="42" t="s">
        <v>108</v>
      </c>
      <c r="G71" s="88">
        <v>1</v>
      </c>
      <c r="H71" s="88"/>
      <c r="I71" s="34"/>
      <c r="J71" s="34"/>
    </row>
    <row r="72" spans="1:10" ht="90.6" thickBot="1">
      <c r="A72" s="30">
        <v>10</v>
      </c>
      <c r="B72" s="31" t="s">
        <v>109</v>
      </c>
      <c r="C72" s="75"/>
      <c r="D72" s="75"/>
      <c r="E72" s="75"/>
      <c r="F72" s="42" t="s">
        <v>110</v>
      </c>
      <c r="G72" s="88">
        <v>1</v>
      </c>
      <c r="H72" s="88"/>
      <c r="I72" s="34"/>
      <c r="J72" s="34"/>
    </row>
    <row r="73" spans="1:10" ht="16.2" thickBot="1">
      <c r="A73" s="10">
        <v>3</v>
      </c>
      <c r="B73" s="11" t="s">
        <v>111</v>
      </c>
      <c r="C73" s="72">
        <v>15</v>
      </c>
      <c r="D73" s="13"/>
      <c r="E73" s="14">
        <f>SUM(E75,E84,E96)</f>
        <v>10.5</v>
      </c>
      <c r="F73" s="59"/>
      <c r="G73" s="84"/>
      <c r="H73" s="84"/>
      <c r="I73" s="15"/>
      <c r="J73" s="15"/>
    </row>
    <row r="74" spans="1:10" s="2" customFormat="1" ht="16.2" thickBot="1">
      <c r="A74" s="16"/>
      <c r="B74" s="16" t="s">
        <v>194</v>
      </c>
      <c r="C74" s="74"/>
      <c r="D74" s="74"/>
      <c r="E74" s="74"/>
      <c r="F74" s="60"/>
      <c r="G74" s="85"/>
      <c r="H74" s="85"/>
      <c r="I74" s="17"/>
      <c r="J74" s="17"/>
    </row>
    <row r="75" spans="1:10" ht="31.8" thickBot="1">
      <c r="A75" s="18" t="s">
        <v>112</v>
      </c>
      <c r="B75" s="19" t="s">
        <v>113</v>
      </c>
      <c r="C75" s="20">
        <f>C73*0.2</f>
        <v>3</v>
      </c>
      <c r="D75" s="38" t="s">
        <v>2</v>
      </c>
      <c r="E75" s="22">
        <f>IF(D75="AA",1*C75,IF(D75="A",0.9*C75,IF(D75="BB",0.8*C75,IF(D75="B",0.7*C75,IF(D75="CC",0.6*C75,IF(D75="C",0.5*C75,IF(D75="D",0.3*C75,IF(D75="E",0*C75,"Belum Diisi"))))))))</f>
        <v>2.0999999999999996</v>
      </c>
      <c r="F75" s="61"/>
      <c r="G75" s="86">
        <f>SUM(G77:G82)</f>
        <v>6</v>
      </c>
      <c r="H75" s="86">
        <f>G75/6*100</f>
        <v>100</v>
      </c>
      <c r="I75" s="23"/>
      <c r="J75" s="23"/>
    </row>
    <row r="76" spans="1:10" ht="16.2" thickBot="1">
      <c r="A76" s="31"/>
      <c r="B76" s="47" t="s">
        <v>15</v>
      </c>
      <c r="C76" s="75"/>
      <c r="D76" s="75"/>
      <c r="E76" s="75"/>
      <c r="F76" s="62"/>
      <c r="G76" s="87"/>
      <c r="H76" s="87"/>
      <c r="I76" s="29"/>
      <c r="J76" s="29"/>
    </row>
    <row r="77" spans="1:10" ht="45.6" thickBot="1">
      <c r="A77" s="30">
        <v>1</v>
      </c>
      <c r="B77" s="31" t="s">
        <v>114</v>
      </c>
      <c r="C77" s="75"/>
      <c r="D77" s="75"/>
      <c r="E77" s="75"/>
      <c r="F77" s="46" t="s">
        <v>115</v>
      </c>
      <c r="G77" s="88">
        <v>1</v>
      </c>
      <c r="H77" s="88"/>
      <c r="I77" s="43"/>
      <c r="J77" s="34"/>
    </row>
    <row r="78" spans="1:10" ht="45.6" thickBot="1">
      <c r="A78" s="30">
        <v>2</v>
      </c>
      <c r="B78" s="31" t="s">
        <v>116</v>
      </c>
      <c r="C78" s="75"/>
      <c r="D78" s="75"/>
      <c r="E78" s="75"/>
      <c r="F78" s="46" t="s">
        <v>115</v>
      </c>
      <c r="G78" s="88">
        <v>1</v>
      </c>
      <c r="H78" s="88"/>
      <c r="I78" s="34"/>
      <c r="J78" s="34"/>
    </row>
    <row r="79" spans="1:10" ht="105.6" thickBot="1">
      <c r="A79" s="30">
        <v>3</v>
      </c>
      <c r="B79" s="31" t="s">
        <v>117</v>
      </c>
      <c r="C79" s="75"/>
      <c r="D79" s="75"/>
      <c r="E79" s="75"/>
      <c r="F79" s="42" t="s">
        <v>118</v>
      </c>
      <c r="G79" s="88">
        <v>1</v>
      </c>
      <c r="H79" s="88"/>
      <c r="I79" s="34"/>
      <c r="J79" s="34"/>
    </row>
    <row r="80" spans="1:10" ht="90.6" thickBot="1">
      <c r="A80" s="30">
        <v>4</v>
      </c>
      <c r="B80" s="31" t="s">
        <v>119</v>
      </c>
      <c r="C80" s="75"/>
      <c r="D80" s="75"/>
      <c r="E80" s="75"/>
      <c r="F80" s="42" t="s">
        <v>120</v>
      </c>
      <c r="G80" s="88">
        <v>1</v>
      </c>
      <c r="H80" s="88"/>
      <c r="I80" s="34"/>
      <c r="J80" s="34"/>
    </row>
    <row r="81" spans="1:10" ht="120.6" thickBot="1">
      <c r="A81" s="30">
        <v>5</v>
      </c>
      <c r="B81" s="31" t="s">
        <v>121</v>
      </c>
      <c r="C81" s="75"/>
      <c r="D81" s="75"/>
      <c r="E81" s="75"/>
      <c r="F81" s="42" t="s">
        <v>122</v>
      </c>
      <c r="G81" s="88">
        <v>1</v>
      </c>
      <c r="H81" s="88"/>
      <c r="I81" s="34"/>
      <c r="J81" s="34"/>
    </row>
    <row r="82" spans="1:10" ht="45.6" thickBot="1">
      <c r="A82" s="30">
        <v>6</v>
      </c>
      <c r="B82" s="31" t="s">
        <v>123</v>
      </c>
      <c r="C82" s="75"/>
      <c r="D82" s="75"/>
      <c r="E82" s="75"/>
      <c r="F82" s="50" t="s">
        <v>124</v>
      </c>
      <c r="G82" s="88">
        <v>1</v>
      </c>
      <c r="H82" s="88"/>
      <c r="I82" s="34"/>
      <c r="J82" s="34"/>
    </row>
    <row r="83" spans="1:10" s="2" customFormat="1" ht="16.2" thickBot="1">
      <c r="A83" s="16"/>
      <c r="B83" s="16" t="s">
        <v>201</v>
      </c>
      <c r="C83" s="74"/>
      <c r="D83" s="74"/>
      <c r="E83" s="74"/>
      <c r="F83" s="60"/>
      <c r="G83" s="85"/>
      <c r="H83" s="85"/>
      <c r="I83" s="17"/>
      <c r="J83" s="17"/>
    </row>
    <row r="84" spans="1:10" ht="78.599999999999994" thickBot="1">
      <c r="A84" s="18" t="s">
        <v>125</v>
      </c>
      <c r="B84" s="19" t="s">
        <v>126</v>
      </c>
      <c r="C84" s="20">
        <f>C73*0.3</f>
        <v>4.5</v>
      </c>
      <c r="D84" s="38" t="s">
        <v>2</v>
      </c>
      <c r="E84" s="22">
        <f>IF(D84="AA",1*C84,IF(D84="A",0.9*C84,IF(D84="BB",0.8*C84,IF(D84="B",0.7*C84,IF(D84="CC",0.6*C84,IF(D84="C",0.5*C84,IF(D84="D",0.3*C84,IF(D84="E",0*C84,"Belum Diisi"))))))))</f>
        <v>3.15</v>
      </c>
      <c r="F84" s="61"/>
      <c r="G84" s="86">
        <f>SUM(G86:G94)</f>
        <v>9</v>
      </c>
      <c r="H84" s="86">
        <f>G84/9*100</f>
        <v>100</v>
      </c>
      <c r="I84" s="23"/>
      <c r="J84" s="23"/>
    </row>
    <row r="85" spans="1:10" ht="15.6" thickBot="1">
      <c r="A85" s="31"/>
      <c r="B85" s="31" t="s">
        <v>15</v>
      </c>
      <c r="C85" s="75"/>
      <c r="D85" s="75"/>
      <c r="E85" s="75"/>
      <c r="F85" s="62"/>
      <c r="G85" s="87"/>
      <c r="H85" s="87"/>
      <c r="I85" s="29"/>
      <c r="J85" s="29"/>
    </row>
    <row r="86" spans="1:10" ht="409.6" thickBot="1">
      <c r="A86" s="30">
        <v>1</v>
      </c>
      <c r="B86" s="31" t="s">
        <v>127</v>
      </c>
      <c r="C86" s="75"/>
      <c r="D86" s="75"/>
      <c r="E86" s="75"/>
      <c r="F86" s="42" t="s">
        <v>128</v>
      </c>
      <c r="G86" s="88">
        <v>1</v>
      </c>
      <c r="H86" s="88"/>
      <c r="I86" s="32"/>
      <c r="J86" s="34"/>
    </row>
    <row r="87" spans="1:10" ht="60.6" thickBot="1">
      <c r="A87" s="30">
        <v>2</v>
      </c>
      <c r="B87" s="31" t="s">
        <v>129</v>
      </c>
      <c r="C87" s="75"/>
      <c r="D87" s="75"/>
      <c r="E87" s="75"/>
      <c r="F87" s="46" t="s">
        <v>130</v>
      </c>
      <c r="G87" s="88">
        <v>1</v>
      </c>
      <c r="H87" s="88"/>
      <c r="I87" s="34"/>
      <c r="J87" s="34"/>
    </row>
    <row r="88" spans="1:10" ht="90.6" thickBot="1">
      <c r="A88" s="30">
        <v>3</v>
      </c>
      <c r="B88" s="49" t="s">
        <v>131</v>
      </c>
      <c r="C88" s="77"/>
      <c r="D88" s="77"/>
      <c r="E88" s="77"/>
      <c r="F88" s="46" t="s">
        <v>132</v>
      </c>
      <c r="G88" s="88">
        <v>1</v>
      </c>
      <c r="H88" s="88"/>
      <c r="I88" s="34"/>
      <c r="J88" s="34"/>
    </row>
    <row r="89" spans="1:10" ht="90.6" thickBot="1">
      <c r="A89" s="30">
        <v>4</v>
      </c>
      <c r="B89" s="49" t="s">
        <v>133</v>
      </c>
      <c r="C89" s="77"/>
      <c r="D89" s="77"/>
      <c r="E89" s="77"/>
      <c r="F89" s="42" t="s">
        <v>134</v>
      </c>
      <c r="G89" s="88">
        <v>1</v>
      </c>
      <c r="H89" s="88"/>
      <c r="I89" s="34"/>
      <c r="J89" s="34"/>
    </row>
    <row r="90" spans="1:10" ht="90.6" thickBot="1">
      <c r="A90" s="30">
        <v>5</v>
      </c>
      <c r="B90" s="49" t="s">
        <v>135</v>
      </c>
      <c r="C90" s="77"/>
      <c r="D90" s="77"/>
      <c r="E90" s="77"/>
      <c r="F90" s="46" t="s">
        <v>136</v>
      </c>
      <c r="G90" s="88">
        <v>1</v>
      </c>
      <c r="H90" s="88"/>
      <c r="I90" s="34"/>
      <c r="J90" s="34"/>
    </row>
    <row r="91" spans="1:10" ht="165.6" thickBot="1">
      <c r="A91" s="30">
        <v>6</v>
      </c>
      <c r="B91" s="49" t="s">
        <v>137</v>
      </c>
      <c r="C91" s="77"/>
      <c r="D91" s="77"/>
      <c r="E91" s="77"/>
      <c r="F91" s="42" t="s">
        <v>138</v>
      </c>
      <c r="G91" s="88">
        <v>1</v>
      </c>
      <c r="H91" s="88"/>
      <c r="I91" s="34"/>
      <c r="J91" s="34"/>
    </row>
    <row r="92" spans="1:10" ht="120.6" thickBot="1">
      <c r="A92" s="30">
        <v>7</v>
      </c>
      <c r="B92" s="31" t="s">
        <v>139</v>
      </c>
      <c r="C92" s="75"/>
      <c r="D92" s="75"/>
      <c r="E92" s="75"/>
      <c r="F92" s="46" t="s">
        <v>140</v>
      </c>
      <c r="G92" s="88">
        <v>1</v>
      </c>
      <c r="H92" s="88"/>
      <c r="I92" s="34"/>
      <c r="J92" s="34"/>
    </row>
    <row r="93" spans="1:10" ht="210.6" thickBot="1">
      <c r="A93" s="30">
        <v>8</v>
      </c>
      <c r="B93" s="49" t="s">
        <v>141</v>
      </c>
      <c r="C93" s="77"/>
      <c r="D93" s="77"/>
      <c r="E93" s="77"/>
      <c r="F93" s="42" t="s">
        <v>142</v>
      </c>
      <c r="G93" s="88">
        <v>1</v>
      </c>
      <c r="H93" s="88"/>
      <c r="I93" s="34"/>
      <c r="J93" s="34"/>
    </row>
    <row r="94" spans="1:10" ht="135.6" thickBot="1">
      <c r="A94" s="30">
        <v>9</v>
      </c>
      <c r="B94" s="49" t="s">
        <v>143</v>
      </c>
      <c r="C94" s="77"/>
      <c r="D94" s="77"/>
      <c r="E94" s="77"/>
      <c r="F94" s="42" t="s">
        <v>144</v>
      </c>
      <c r="G94" s="88">
        <v>1</v>
      </c>
      <c r="H94" s="88"/>
      <c r="I94" s="34"/>
      <c r="J94" s="34"/>
    </row>
    <row r="95" spans="1:10" s="2" customFormat="1" ht="16.2" thickBot="1">
      <c r="A95" s="16"/>
      <c r="B95" s="16" t="s">
        <v>200</v>
      </c>
      <c r="C95" s="74"/>
      <c r="D95" s="74"/>
      <c r="E95" s="74"/>
      <c r="F95" s="60"/>
      <c r="G95" s="85"/>
      <c r="H95" s="85"/>
      <c r="I95" s="17"/>
      <c r="J95" s="17"/>
    </row>
    <row r="96" spans="1:10" ht="63" thickBot="1">
      <c r="A96" s="18" t="s">
        <v>145</v>
      </c>
      <c r="B96" s="19" t="s">
        <v>146</v>
      </c>
      <c r="C96" s="20">
        <f>C73*0.5</f>
        <v>7.5</v>
      </c>
      <c r="D96" s="38" t="s">
        <v>2</v>
      </c>
      <c r="E96" s="22">
        <f>IF(D96="AA",1*C96,IF(D96="A",0.9*C96,IF(D96="BB",0.8*C96,IF(D96="B",0.7*C96,IF(D96="CC",0.6*C96,IF(D96="C",0.5*C96,IF(D96="D",0.3*C96,IF(D96="E",0*C96,"Belum Diisi"))))))))</f>
        <v>5.25</v>
      </c>
      <c r="F96" s="61" t="s">
        <v>21</v>
      </c>
      <c r="G96" s="86">
        <f>SUM(G98:G104)</f>
        <v>7</v>
      </c>
      <c r="H96" s="86">
        <f>G96/7*100</f>
        <v>100</v>
      </c>
      <c r="I96" s="23"/>
      <c r="J96" s="23"/>
    </row>
    <row r="97" spans="1:10" s="2" customFormat="1" ht="16.2" thickBot="1">
      <c r="A97" s="47"/>
      <c r="B97" s="47" t="s">
        <v>15</v>
      </c>
      <c r="C97" s="78"/>
      <c r="D97" s="78"/>
      <c r="E97" s="78"/>
      <c r="F97" s="63"/>
      <c r="G97" s="89"/>
      <c r="H97" s="89"/>
      <c r="I97" s="51"/>
      <c r="J97" s="51"/>
    </row>
    <row r="98" spans="1:10" ht="90.6" thickBot="1">
      <c r="A98" s="30">
        <v>1</v>
      </c>
      <c r="B98" s="31" t="s">
        <v>147</v>
      </c>
      <c r="C98" s="75"/>
      <c r="D98" s="75"/>
      <c r="E98" s="75"/>
      <c r="F98" s="46" t="s">
        <v>148</v>
      </c>
      <c r="G98" s="88">
        <v>1</v>
      </c>
      <c r="H98" s="88"/>
      <c r="I98" s="43"/>
      <c r="J98" s="34"/>
    </row>
    <row r="99" spans="1:10" ht="90.6" thickBot="1">
      <c r="A99" s="30">
        <v>2</v>
      </c>
      <c r="B99" s="31" t="s">
        <v>149</v>
      </c>
      <c r="C99" s="75"/>
      <c r="D99" s="75"/>
      <c r="E99" s="75"/>
      <c r="F99" s="46" t="s">
        <v>150</v>
      </c>
      <c r="G99" s="88">
        <v>1</v>
      </c>
      <c r="H99" s="88"/>
      <c r="I99" s="34"/>
      <c r="J99" s="34"/>
    </row>
    <row r="100" spans="1:10" ht="120.6" thickBot="1">
      <c r="A100" s="30">
        <v>3</v>
      </c>
      <c r="B100" s="31" t="s">
        <v>151</v>
      </c>
      <c r="C100" s="75"/>
      <c r="D100" s="75"/>
      <c r="E100" s="75"/>
      <c r="F100" s="46" t="s">
        <v>152</v>
      </c>
      <c r="G100" s="88">
        <v>1</v>
      </c>
      <c r="H100" s="88"/>
      <c r="I100" s="34"/>
      <c r="J100" s="34"/>
    </row>
    <row r="101" spans="1:10" ht="120.6" thickBot="1">
      <c r="A101" s="30">
        <v>4</v>
      </c>
      <c r="B101" s="31" t="s">
        <v>153</v>
      </c>
      <c r="C101" s="75"/>
      <c r="D101" s="75"/>
      <c r="E101" s="75"/>
      <c r="F101" s="46" t="s">
        <v>154</v>
      </c>
      <c r="G101" s="88">
        <v>1</v>
      </c>
      <c r="H101" s="88"/>
      <c r="I101" s="34"/>
      <c r="J101" s="34"/>
    </row>
    <row r="102" spans="1:10" ht="180.6" thickBot="1">
      <c r="A102" s="30">
        <v>5</v>
      </c>
      <c r="B102" s="31" t="s">
        <v>155</v>
      </c>
      <c r="C102" s="75"/>
      <c r="D102" s="75"/>
      <c r="E102" s="75"/>
      <c r="F102" s="42" t="s">
        <v>156</v>
      </c>
      <c r="G102" s="88">
        <v>1</v>
      </c>
      <c r="H102" s="88"/>
      <c r="I102" s="34"/>
      <c r="J102" s="34"/>
    </row>
    <row r="103" spans="1:10" ht="135.6" thickBot="1">
      <c r="A103" s="30">
        <v>6</v>
      </c>
      <c r="B103" s="31" t="s">
        <v>157</v>
      </c>
      <c r="C103" s="75"/>
      <c r="D103" s="75"/>
      <c r="E103" s="75"/>
      <c r="F103" s="46" t="s">
        <v>158</v>
      </c>
      <c r="G103" s="88">
        <v>1</v>
      </c>
      <c r="H103" s="88"/>
      <c r="I103" s="34"/>
      <c r="J103" s="34"/>
    </row>
    <row r="104" spans="1:10" ht="195.6" thickBot="1">
      <c r="A104" s="30">
        <v>7</v>
      </c>
      <c r="B104" s="31" t="s">
        <v>159</v>
      </c>
      <c r="C104" s="75"/>
      <c r="D104" s="75"/>
      <c r="E104" s="75"/>
      <c r="F104" s="45" t="s">
        <v>160</v>
      </c>
      <c r="G104" s="88">
        <v>1</v>
      </c>
      <c r="H104" s="88"/>
      <c r="I104" s="34"/>
      <c r="J104" s="34"/>
    </row>
    <row r="105" spans="1:10" ht="31.8" thickBot="1">
      <c r="A105" s="10">
        <v>4</v>
      </c>
      <c r="B105" s="11" t="s">
        <v>161</v>
      </c>
      <c r="C105" s="72">
        <v>25</v>
      </c>
      <c r="D105" s="13"/>
      <c r="E105" s="14">
        <f>SUM(E107,E113,E121)</f>
        <v>8.75</v>
      </c>
      <c r="F105" s="59"/>
      <c r="G105" s="84"/>
      <c r="H105" s="84"/>
      <c r="I105" s="15"/>
      <c r="J105" s="15"/>
    </row>
    <row r="106" spans="1:10" s="2" customFormat="1" ht="16.2" thickBot="1">
      <c r="A106" s="16"/>
      <c r="B106" s="16" t="s">
        <v>194</v>
      </c>
      <c r="C106" s="74"/>
      <c r="D106" s="74"/>
      <c r="E106" s="74"/>
      <c r="F106" s="60"/>
      <c r="G106" s="85"/>
      <c r="H106" s="85"/>
      <c r="I106" s="17"/>
      <c r="J106" s="17"/>
    </row>
    <row r="107" spans="1:10" ht="31.8" thickBot="1">
      <c r="A107" s="18" t="s">
        <v>162</v>
      </c>
      <c r="B107" s="19" t="s">
        <v>163</v>
      </c>
      <c r="C107" s="20">
        <f>C105*0.2</f>
        <v>5</v>
      </c>
      <c r="D107" s="38" t="s">
        <v>2</v>
      </c>
      <c r="E107" s="22">
        <f>IF(D107="AA",1*C107,IF(D107="A",0.9*C107,IF(D107="BB",0.8*C107,IF(D107="B",0.7*C107,IF(D107="CC",0.6*C107,IF(D107="C",0.5*C107,IF(D107="D",0.3*C107,IF(D107="E",0*C107,"Belum Diisi"))))))))</f>
        <v>3.5</v>
      </c>
      <c r="F107" s="61"/>
      <c r="G107" s="86">
        <f>SUM(G109:G111)</f>
        <v>3</v>
      </c>
      <c r="H107" s="86">
        <f>G107/3*100</f>
        <v>100</v>
      </c>
      <c r="I107" s="23"/>
      <c r="J107" s="23"/>
    </row>
    <row r="108" spans="1:10" s="2" customFormat="1" ht="16.2" thickBot="1">
      <c r="A108" s="47"/>
      <c r="B108" s="47" t="s">
        <v>15</v>
      </c>
      <c r="C108" s="78"/>
      <c r="D108" s="78"/>
      <c r="E108" s="78"/>
      <c r="F108" s="63"/>
      <c r="G108" s="89"/>
      <c r="H108" s="89"/>
      <c r="I108" s="51"/>
      <c r="J108" s="51"/>
    </row>
    <row r="109" spans="1:10" ht="90.6" thickBot="1">
      <c r="A109" s="30">
        <v>1</v>
      </c>
      <c r="B109" s="31" t="s">
        <v>164</v>
      </c>
      <c r="C109" s="75"/>
      <c r="D109" s="75"/>
      <c r="E109" s="75"/>
      <c r="F109" s="42" t="s">
        <v>165</v>
      </c>
      <c r="G109" s="88">
        <v>1</v>
      </c>
      <c r="H109" s="88"/>
      <c r="I109" s="43"/>
      <c r="J109" s="34"/>
    </row>
    <row r="110" spans="1:10" ht="75.599999999999994" thickBot="1">
      <c r="A110" s="30">
        <v>2</v>
      </c>
      <c r="B110" s="31" t="s">
        <v>166</v>
      </c>
      <c r="C110" s="75"/>
      <c r="D110" s="75"/>
      <c r="E110" s="75"/>
      <c r="F110" s="42" t="s">
        <v>202</v>
      </c>
      <c r="G110" s="88">
        <v>1</v>
      </c>
      <c r="H110" s="88"/>
      <c r="I110" s="34"/>
      <c r="J110" s="34"/>
    </row>
    <row r="111" spans="1:10" ht="90.6" thickBot="1">
      <c r="A111" s="30">
        <v>3</v>
      </c>
      <c r="B111" s="31" t="s">
        <v>167</v>
      </c>
      <c r="C111" s="75"/>
      <c r="D111" s="75"/>
      <c r="E111" s="75"/>
      <c r="F111" s="42" t="s">
        <v>168</v>
      </c>
      <c r="G111" s="88">
        <v>1</v>
      </c>
      <c r="H111" s="88"/>
      <c r="I111" s="34"/>
      <c r="J111" s="34"/>
    </row>
    <row r="112" spans="1:10" s="2" customFormat="1" ht="16.2" thickBot="1">
      <c r="A112" s="16"/>
      <c r="B112" s="16" t="s">
        <v>201</v>
      </c>
      <c r="C112" s="74"/>
      <c r="D112" s="74"/>
      <c r="E112" s="74"/>
      <c r="F112" s="60"/>
      <c r="G112" s="85"/>
      <c r="H112" s="85"/>
      <c r="I112" s="17"/>
      <c r="J112" s="17"/>
    </row>
    <row r="113" spans="1:10" ht="47.4" thickBot="1">
      <c r="A113" s="18" t="s">
        <v>169</v>
      </c>
      <c r="B113" s="19" t="s">
        <v>170</v>
      </c>
      <c r="C113" s="20">
        <f>C105*0.3</f>
        <v>7.5</v>
      </c>
      <c r="D113" s="38" t="s">
        <v>2</v>
      </c>
      <c r="E113" s="22">
        <f>IF(D113="AA",1*C113,IF(D113="A",0.9*C113,IF(D113="BB",0.8*C113,IF(D113="B",0.7*C113,IF(D113="CC",0.6*C113,IF(D113="C",0.5*C113,IF(D113="D",0.3*C113,IF(D113="E",0*C113,"Belum Diisi"))))))))</f>
        <v>5.25</v>
      </c>
      <c r="F113" s="61"/>
      <c r="G113" s="86">
        <f>SUM(G115:G119)</f>
        <v>5</v>
      </c>
      <c r="H113" s="86">
        <f>G113/5*100</f>
        <v>100</v>
      </c>
      <c r="I113" s="23"/>
      <c r="J113" s="23"/>
    </row>
    <row r="114" spans="1:10" ht="16.2" thickBot="1">
      <c r="A114" s="31"/>
      <c r="B114" s="47" t="s">
        <v>15</v>
      </c>
      <c r="C114" s="75"/>
      <c r="D114" s="75"/>
      <c r="E114" s="75"/>
      <c r="F114" s="62"/>
      <c r="G114" s="87"/>
      <c r="H114" s="87"/>
      <c r="I114" s="29"/>
      <c r="J114" s="29"/>
    </row>
    <row r="115" spans="1:10" ht="409.6" thickBot="1">
      <c r="A115" s="30">
        <v>1</v>
      </c>
      <c r="B115" s="49" t="s">
        <v>171</v>
      </c>
      <c r="C115" s="77"/>
      <c r="D115" s="77"/>
      <c r="E115" s="77"/>
      <c r="F115" s="42" t="s">
        <v>172</v>
      </c>
      <c r="G115" s="88">
        <v>1</v>
      </c>
      <c r="H115" s="88"/>
      <c r="I115" s="43"/>
      <c r="J115" s="34"/>
    </row>
    <row r="116" spans="1:10" ht="300.60000000000002" thickBot="1">
      <c r="A116" s="30">
        <v>2</v>
      </c>
      <c r="B116" s="31" t="s">
        <v>173</v>
      </c>
      <c r="C116" s="75"/>
      <c r="D116" s="75"/>
      <c r="E116" s="75"/>
      <c r="F116" s="42" t="s">
        <v>174</v>
      </c>
      <c r="G116" s="88">
        <v>1</v>
      </c>
      <c r="H116" s="88"/>
      <c r="I116" s="34"/>
      <c r="J116" s="34"/>
    </row>
    <row r="117" spans="1:10" ht="300.60000000000002" thickBot="1">
      <c r="A117" s="30">
        <v>3</v>
      </c>
      <c r="B117" s="49" t="s">
        <v>175</v>
      </c>
      <c r="C117" s="77"/>
      <c r="D117" s="77"/>
      <c r="E117" s="77"/>
      <c r="F117" s="42" t="s">
        <v>174</v>
      </c>
      <c r="G117" s="88">
        <v>1</v>
      </c>
      <c r="H117" s="88"/>
      <c r="I117" s="34"/>
      <c r="J117" s="34"/>
    </row>
    <row r="118" spans="1:10" ht="75.599999999999994" thickBot="1">
      <c r="A118" s="30">
        <v>4</v>
      </c>
      <c r="B118" s="31" t="s">
        <v>166</v>
      </c>
      <c r="C118" s="75"/>
      <c r="D118" s="75"/>
      <c r="E118" s="75"/>
      <c r="F118" s="42" t="s">
        <v>176</v>
      </c>
      <c r="G118" s="88">
        <v>1</v>
      </c>
      <c r="H118" s="88"/>
      <c r="I118" s="34"/>
      <c r="J118" s="34"/>
    </row>
    <row r="119" spans="1:10" ht="90.6" thickBot="1">
      <c r="A119" s="30">
        <v>5</v>
      </c>
      <c r="B119" s="31" t="s">
        <v>177</v>
      </c>
      <c r="C119" s="75"/>
      <c r="D119" s="75"/>
      <c r="E119" s="75"/>
      <c r="F119" s="46" t="s">
        <v>178</v>
      </c>
      <c r="G119" s="88">
        <v>1</v>
      </c>
      <c r="H119" s="88"/>
      <c r="I119" s="34"/>
      <c r="J119" s="34"/>
    </row>
    <row r="120" spans="1:10" s="2" customFormat="1" ht="16.2" thickBot="1">
      <c r="A120" s="16"/>
      <c r="B120" s="16" t="s">
        <v>200</v>
      </c>
      <c r="C120" s="74"/>
      <c r="D120" s="74"/>
      <c r="E120" s="74"/>
      <c r="F120" s="60"/>
      <c r="G120" s="85"/>
      <c r="H120" s="85"/>
      <c r="I120" s="17"/>
      <c r="J120" s="17"/>
    </row>
    <row r="121" spans="1:10" ht="78.599999999999994" thickBot="1">
      <c r="A121" s="18" t="s">
        <v>179</v>
      </c>
      <c r="B121" s="19" t="s">
        <v>180</v>
      </c>
      <c r="C121" s="20">
        <f>C105*0.5</f>
        <v>12.5</v>
      </c>
      <c r="D121" s="38" t="s">
        <v>208</v>
      </c>
      <c r="E121" s="22">
        <f>IF(D121="AA",1*C121,IF(D121="A",0.9*C121,IF(D121="BB",0.8*C121,IF(D121="B",0.7*C121,IF(D121="CC",0.6*C121,IF(D121="C",0.5*C121,IF(D121="D",0.3*C121,IF(D121="E",0*C121,"Belum Diisi"))))))))</f>
        <v>0</v>
      </c>
      <c r="F121" s="61"/>
      <c r="G121" s="86">
        <f>SUM(G123:G127)</f>
        <v>0</v>
      </c>
      <c r="H121" s="86">
        <f>G121/5*100</f>
        <v>0</v>
      </c>
      <c r="I121" s="23"/>
      <c r="J121" s="23"/>
    </row>
    <row r="122" spans="1:10" ht="16.2" thickBot="1">
      <c r="A122" s="34"/>
      <c r="B122" s="47" t="s">
        <v>15</v>
      </c>
      <c r="C122" s="75"/>
      <c r="D122" s="75"/>
      <c r="E122" s="75"/>
      <c r="F122" s="62"/>
      <c r="G122" s="87"/>
      <c r="H122" s="87"/>
      <c r="I122" s="29"/>
      <c r="J122" s="29"/>
    </row>
    <row r="123" spans="1:10" ht="195.6" thickBot="1">
      <c r="A123" s="30">
        <v>1</v>
      </c>
      <c r="B123" s="31" t="s">
        <v>181</v>
      </c>
      <c r="C123" s="75"/>
      <c r="D123" s="75"/>
      <c r="E123" s="75"/>
      <c r="F123" s="42" t="s">
        <v>182</v>
      </c>
      <c r="G123" s="88">
        <v>0</v>
      </c>
      <c r="H123" s="88"/>
      <c r="I123" s="43"/>
      <c r="J123" s="34"/>
    </row>
    <row r="124" spans="1:10" ht="150.6" thickBot="1">
      <c r="A124" s="30">
        <v>2</v>
      </c>
      <c r="B124" s="31" t="s">
        <v>183</v>
      </c>
      <c r="C124" s="75"/>
      <c r="D124" s="75"/>
      <c r="E124" s="75"/>
      <c r="F124" s="42" t="s">
        <v>184</v>
      </c>
      <c r="G124" s="88">
        <v>0</v>
      </c>
      <c r="H124" s="88"/>
      <c r="I124" s="34"/>
      <c r="J124" s="34"/>
    </row>
    <row r="125" spans="1:10" ht="165.6" thickBot="1">
      <c r="A125" s="30">
        <v>3</v>
      </c>
      <c r="B125" s="31" t="s">
        <v>185</v>
      </c>
      <c r="C125" s="75"/>
      <c r="D125" s="75"/>
      <c r="E125" s="75"/>
      <c r="F125" s="42" t="s">
        <v>186</v>
      </c>
      <c r="G125" s="88">
        <v>0</v>
      </c>
      <c r="H125" s="88"/>
      <c r="I125" s="34"/>
      <c r="J125" s="34"/>
    </row>
    <row r="126" spans="1:10" ht="165.6" thickBot="1">
      <c r="A126" s="30">
        <v>4</v>
      </c>
      <c r="B126" s="31" t="s">
        <v>187</v>
      </c>
      <c r="C126" s="75"/>
      <c r="D126" s="75"/>
      <c r="E126" s="75"/>
      <c r="F126" s="42" t="s">
        <v>188</v>
      </c>
      <c r="G126" s="88">
        <v>0</v>
      </c>
      <c r="H126" s="88"/>
      <c r="I126" s="34"/>
      <c r="J126" s="34"/>
    </row>
    <row r="127" spans="1:10" ht="165.6" thickBot="1">
      <c r="A127" s="30">
        <v>5</v>
      </c>
      <c r="B127" s="31" t="s">
        <v>189</v>
      </c>
      <c r="C127" s="75"/>
      <c r="D127" s="75"/>
      <c r="E127" s="75"/>
      <c r="F127" s="42" t="s">
        <v>190</v>
      </c>
      <c r="G127" s="88">
        <v>0</v>
      </c>
      <c r="H127" s="88"/>
      <c r="I127" s="34"/>
      <c r="J127" s="34"/>
    </row>
    <row r="128" spans="1:10" ht="16.2" thickBot="1">
      <c r="A128" s="52"/>
      <c r="B128" s="52" t="s">
        <v>203</v>
      </c>
      <c r="C128" s="73">
        <f>C105+C73+C43+C8</f>
        <v>100</v>
      </c>
      <c r="D128" s="53"/>
      <c r="E128" s="73">
        <f>E105+E73+E43+E8</f>
        <v>61.25</v>
      </c>
      <c r="F128" s="64"/>
      <c r="G128" s="90"/>
      <c r="H128" s="90"/>
      <c r="I128" s="54"/>
      <c r="J128" s="54"/>
    </row>
    <row r="130" spans="5:5">
      <c r="E130" s="80"/>
    </row>
    <row r="131" spans="5:5">
      <c r="E131" s="80"/>
    </row>
    <row r="132" spans="5:5">
      <c r="E132" s="80"/>
    </row>
    <row r="133" spans="5:5">
      <c r="E133" s="80"/>
    </row>
    <row r="134" spans="5:5">
      <c r="E134" s="81"/>
    </row>
  </sheetData>
  <mergeCells count="13">
    <mergeCell ref="H6:H7"/>
    <mergeCell ref="I6:I7"/>
    <mergeCell ref="J6:J7"/>
    <mergeCell ref="A1:J1"/>
    <mergeCell ref="A2:J2"/>
    <mergeCell ref="A3:J3"/>
    <mergeCell ref="A4:J4"/>
    <mergeCell ref="A6:A7"/>
    <mergeCell ref="B6:B7"/>
    <mergeCell ref="C6:C7"/>
    <mergeCell ref="D6:E6"/>
    <mergeCell ref="F6:F7"/>
    <mergeCell ref="G6:G7"/>
  </mergeCells>
  <dataValidations count="1">
    <dataValidation type="list" allowBlank="1" showInputMessage="1" showErrorMessage="1" sqref="G12:G17 G21:G31 G35:G42 G47:G49 G53:G59 G63:G72 G77:G82 G86:G94 G98:G104 G109:G111 G115:G119 G123:G127" xr:uid="{D3D0FE0A-FBB4-4DB3-810E-F80F2C7FAAEC}">
      <mc:AlternateContent xmlns:x12ac="http://schemas.microsoft.com/office/spreadsheetml/2011/1/ac" xmlns:mc="http://schemas.openxmlformats.org/markup-compatibility/2006">
        <mc:Choice Requires="x12ac">
          <x12ac:list>"0,00","0,25","0,50","0,75","1,00"</x12ac:list>
        </mc:Choice>
        <mc:Fallback>
          <formula1>"0,00,0,25,0,50,0,75,1,00"</formula1>
        </mc:Fallback>
      </mc:AlternateContent>
    </dataValidation>
  </dataValidations>
  <printOptions horizontalCentered="1"/>
  <pageMargins left="0" right="0" top="0.74803149606299213" bottom="0.74803149606299213" header="0.31496062992125984" footer="0.31496062992125984"/>
  <pageSetup paperSize="9" scale="65" orientation="portrait" horizontalDpi="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ECA04E-1BD3-4CA4-8EE9-FCFDB1EA3500}">
  <dimension ref="A5:C127"/>
  <sheetViews>
    <sheetView topLeftCell="A28" workbookViewId="0">
      <selection activeCell="G10" sqref="G10"/>
    </sheetView>
  </sheetViews>
  <sheetFormatPr defaultColWidth="8.77734375" defaultRowHeight="15"/>
  <cols>
    <col min="1" max="1" width="6.21875" style="1" customWidth="1"/>
    <col min="2" max="2" width="81.44140625" style="1" customWidth="1"/>
    <col min="3" max="3" width="12.44140625" style="1" customWidth="1"/>
    <col min="4" max="16384" width="8.77734375" style="1"/>
  </cols>
  <sheetData>
    <row r="5" spans="1:3" ht="16.2" thickBot="1">
      <c r="A5" s="55" t="s">
        <v>3</v>
      </c>
      <c r="B5" s="55" t="s">
        <v>4</v>
      </c>
      <c r="C5" s="55" t="s">
        <v>5</v>
      </c>
    </row>
    <row r="6" spans="1:3" ht="16.2" thickBot="1">
      <c r="A6" s="56"/>
      <c r="B6" s="56"/>
      <c r="C6" s="56"/>
    </row>
    <row r="7" spans="1:3" ht="16.2" thickBot="1">
      <c r="A7" s="10">
        <v>1</v>
      </c>
      <c r="B7" s="11" t="s">
        <v>12</v>
      </c>
      <c r="C7" s="12">
        <v>30</v>
      </c>
    </row>
    <row r="8" spans="1:3" s="2" customFormat="1" ht="16.2" thickBot="1">
      <c r="A8" s="16"/>
      <c r="B8" s="16" t="s">
        <v>194</v>
      </c>
      <c r="C8" s="16"/>
    </row>
    <row r="9" spans="1:3" ht="16.2" thickBot="1">
      <c r="A9" s="18" t="s">
        <v>13</v>
      </c>
      <c r="B9" s="19" t="s">
        <v>14</v>
      </c>
      <c r="C9" s="20">
        <f>C7*0.2</f>
        <v>6</v>
      </c>
    </row>
    <row r="10" spans="1:3" s="3" customFormat="1" ht="16.2" thickBot="1">
      <c r="A10" s="24"/>
      <c r="B10" s="25" t="s">
        <v>196</v>
      </c>
      <c r="C10" s="26"/>
    </row>
    <row r="11" spans="1:3" ht="15.6" thickBot="1">
      <c r="A11" s="30">
        <v>1</v>
      </c>
      <c r="B11" s="31" t="s">
        <v>16</v>
      </c>
      <c r="C11" s="31"/>
    </row>
    <row r="12" spans="1:3" ht="15.6" thickBot="1">
      <c r="A12" s="30">
        <v>2</v>
      </c>
      <c r="B12" s="31" t="s">
        <v>18</v>
      </c>
      <c r="C12" s="31"/>
    </row>
    <row r="13" spans="1:3" ht="15.6" thickBot="1">
      <c r="A13" s="30">
        <v>3</v>
      </c>
      <c r="B13" s="35" t="s">
        <v>19</v>
      </c>
      <c r="C13" s="35"/>
    </row>
    <row r="14" spans="1:3" ht="15.6" thickBot="1">
      <c r="A14" s="30">
        <v>4</v>
      </c>
      <c r="B14" s="31" t="s">
        <v>22</v>
      </c>
      <c r="C14" s="31"/>
    </row>
    <row r="15" spans="1:3" ht="15.6" thickBot="1">
      <c r="A15" s="30">
        <v>5</v>
      </c>
      <c r="B15" s="31" t="s">
        <v>24</v>
      </c>
      <c r="C15" s="31"/>
    </row>
    <row r="16" spans="1:3" ht="15.6" thickBot="1">
      <c r="A16" s="30">
        <v>6</v>
      </c>
      <c r="B16" s="31" t="s">
        <v>26</v>
      </c>
      <c r="C16" s="31"/>
    </row>
    <row r="17" spans="1:3" s="2" customFormat="1" ht="16.2" thickBot="1">
      <c r="A17" s="16"/>
      <c r="B17" s="16" t="s">
        <v>195</v>
      </c>
      <c r="C17" s="16"/>
    </row>
    <row r="18" spans="1:3" ht="63" thickBot="1">
      <c r="A18" s="18" t="s">
        <v>27</v>
      </c>
      <c r="B18" s="19" t="s">
        <v>28</v>
      </c>
      <c r="C18" s="20">
        <f>C7*0.3</f>
        <v>9</v>
      </c>
    </row>
    <row r="19" spans="1:3" s="3" customFormat="1" ht="16.2" thickBot="1">
      <c r="A19" s="39"/>
      <c r="B19" s="25" t="s">
        <v>196</v>
      </c>
      <c r="C19" s="40"/>
    </row>
    <row r="20" spans="1:3" ht="15.6" thickBot="1">
      <c r="A20" s="30">
        <v>1</v>
      </c>
      <c r="B20" s="31" t="s">
        <v>29</v>
      </c>
      <c r="C20" s="31"/>
    </row>
    <row r="21" spans="1:3" ht="15.6" thickBot="1">
      <c r="A21" s="30">
        <v>2</v>
      </c>
      <c r="B21" s="31" t="s">
        <v>31</v>
      </c>
      <c r="C21" s="31"/>
    </row>
    <row r="22" spans="1:3" ht="30.6" thickBot="1">
      <c r="A22" s="30">
        <v>3</v>
      </c>
      <c r="B22" s="31" t="s">
        <v>33</v>
      </c>
      <c r="C22" s="31"/>
    </row>
    <row r="23" spans="1:3" ht="30.6" thickBot="1">
      <c r="A23" s="30">
        <v>4</v>
      </c>
      <c r="B23" s="31" t="s">
        <v>35</v>
      </c>
      <c r="C23" s="31"/>
    </row>
    <row r="24" spans="1:3" ht="15.6" thickBot="1">
      <c r="A24" s="30">
        <v>5</v>
      </c>
      <c r="B24" s="31" t="s">
        <v>37</v>
      </c>
      <c r="C24" s="31"/>
    </row>
    <row r="25" spans="1:3" ht="45.6" thickBot="1">
      <c r="A25" s="30">
        <v>6</v>
      </c>
      <c r="B25" s="31" t="s">
        <v>39</v>
      </c>
      <c r="C25" s="31"/>
    </row>
    <row r="26" spans="1:3" ht="30.6" thickBot="1">
      <c r="A26" s="30">
        <v>7</v>
      </c>
      <c r="B26" s="31" t="s">
        <v>40</v>
      </c>
      <c r="C26" s="31"/>
    </row>
    <row r="27" spans="1:3" ht="45.6" thickBot="1">
      <c r="A27" s="30">
        <v>8</v>
      </c>
      <c r="B27" s="31" t="s">
        <v>42</v>
      </c>
      <c r="C27" s="31"/>
    </row>
    <row r="28" spans="1:3" ht="45.6" thickBot="1">
      <c r="A28" s="30">
        <v>9</v>
      </c>
      <c r="B28" s="31" t="s">
        <v>44</v>
      </c>
      <c r="C28" s="31"/>
    </row>
    <row r="29" spans="1:3" ht="15.6" thickBot="1">
      <c r="A29" s="30">
        <v>10</v>
      </c>
      <c r="B29" s="31" t="s">
        <v>46</v>
      </c>
      <c r="C29" s="31"/>
    </row>
    <row r="30" spans="1:3" ht="15.6" thickBot="1">
      <c r="A30" s="30">
        <v>11</v>
      </c>
      <c r="B30" s="31" t="s">
        <v>48</v>
      </c>
      <c r="C30" s="31"/>
    </row>
    <row r="31" spans="1:3" s="2" customFormat="1" ht="16.2" thickBot="1">
      <c r="A31" s="16"/>
      <c r="B31" s="16" t="s">
        <v>200</v>
      </c>
      <c r="C31" s="16"/>
    </row>
    <row r="32" spans="1:3" ht="31.8" thickBot="1">
      <c r="A32" s="18" t="s">
        <v>50</v>
      </c>
      <c r="B32" s="19" t="s">
        <v>51</v>
      </c>
      <c r="C32" s="20">
        <f>C7*0.5</f>
        <v>15</v>
      </c>
    </row>
    <row r="33" spans="1:3" s="3" customFormat="1" ht="16.2" thickBot="1">
      <c r="A33" s="39"/>
      <c r="B33" s="25" t="s">
        <v>196</v>
      </c>
      <c r="C33" s="40"/>
    </row>
    <row r="34" spans="1:3" ht="15.6" thickBot="1">
      <c r="A34" s="30">
        <v>1</v>
      </c>
      <c r="B34" s="31" t="s">
        <v>52</v>
      </c>
      <c r="C34" s="31"/>
    </row>
    <row r="35" spans="1:3" ht="15.6" thickBot="1">
      <c r="A35" s="30">
        <v>2</v>
      </c>
      <c r="B35" s="31" t="s">
        <v>54</v>
      </c>
      <c r="C35" s="31"/>
    </row>
    <row r="36" spans="1:3" ht="31.2" thickBot="1">
      <c r="A36" s="30">
        <v>3</v>
      </c>
      <c r="B36" s="31" t="s">
        <v>197</v>
      </c>
      <c r="C36" s="31"/>
    </row>
    <row r="37" spans="1:3" ht="30.6" thickBot="1">
      <c r="A37" s="30">
        <v>4</v>
      </c>
      <c r="B37" s="31" t="s">
        <v>57</v>
      </c>
      <c r="C37" s="31"/>
    </row>
    <row r="38" spans="1:3" ht="30.6" thickBot="1">
      <c r="A38" s="30">
        <v>5</v>
      </c>
      <c r="B38" s="31" t="s">
        <v>59</v>
      </c>
      <c r="C38" s="31"/>
    </row>
    <row r="39" spans="1:3" ht="30.6" thickBot="1">
      <c r="A39" s="30">
        <v>6</v>
      </c>
      <c r="B39" s="31" t="s">
        <v>61</v>
      </c>
      <c r="C39" s="31"/>
    </row>
    <row r="40" spans="1:3" ht="30.6" thickBot="1">
      <c r="A40" s="30">
        <v>7</v>
      </c>
      <c r="B40" s="31" t="s">
        <v>62</v>
      </c>
      <c r="C40" s="31"/>
    </row>
    <row r="41" spans="1:3" ht="30.6" thickBot="1">
      <c r="A41" s="30">
        <v>8</v>
      </c>
      <c r="B41" s="31" t="s">
        <v>64</v>
      </c>
      <c r="C41" s="31"/>
    </row>
    <row r="42" spans="1:3" ht="16.2" thickBot="1">
      <c r="A42" s="10">
        <v>2</v>
      </c>
      <c r="B42" s="11" t="s">
        <v>66</v>
      </c>
      <c r="C42" s="12">
        <v>30</v>
      </c>
    </row>
    <row r="43" spans="1:3" s="2" customFormat="1" ht="16.2" thickBot="1">
      <c r="A43" s="16"/>
      <c r="B43" s="16" t="s">
        <v>194</v>
      </c>
      <c r="C43" s="16"/>
    </row>
    <row r="44" spans="1:3" ht="16.2" thickBot="1">
      <c r="A44" s="18" t="s">
        <v>67</v>
      </c>
      <c r="B44" s="19" t="s">
        <v>68</v>
      </c>
      <c r="C44" s="20">
        <f>C42*0.2</f>
        <v>6</v>
      </c>
    </row>
    <row r="45" spans="1:3" ht="16.2" thickBot="1">
      <c r="A45" s="31"/>
      <c r="B45" s="47" t="s">
        <v>15</v>
      </c>
      <c r="C45" s="31"/>
    </row>
    <row r="46" spans="1:3" ht="15.6" thickBot="1">
      <c r="A46" s="30">
        <v>1</v>
      </c>
      <c r="B46" s="31" t="s">
        <v>69</v>
      </c>
      <c r="C46" s="31"/>
    </row>
    <row r="47" spans="1:3" ht="30.6" thickBot="1">
      <c r="A47" s="30">
        <v>2</v>
      </c>
      <c r="B47" s="31" t="s">
        <v>71</v>
      </c>
      <c r="C47" s="31"/>
    </row>
    <row r="48" spans="1:3" ht="30.6" thickBot="1">
      <c r="A48" s="30">
        <v>3</v>
      </c>
      <c r="B48" s="31" t="s">
        <v>73</v>
      </c>
      <c r="C48" s="31"/>
    </row>
    <row r="49" spans="1:3" s="2" customFormat="1" ht="16.2" thickBot="1">
      <c r="A49" s="16"/>
      <c r="B49" s="16" t="s">
        <v>201</v>
      </c>
      <c r="C49" s="16"/>
    </row>
    <row r="50" spans="1:3" ht="47.4" thickBot="1">
      <c r="A50" s="18" t="s">
        <v>75</v>
      </c>
      <c r="B50" s="19" t="s">
        <v>76</v>
      </c>
      <c r="C50" s="20">
        <f>C42*0.3</f>
        <v>9</v>
      </c>
    </row>
    <row r="51" spans="1:3" ht="16.2" thickBot="1">
      <c r="A51" s="31"/>
      <c r="B51" s="47" t="s">
        <v>15</v>
      </c>
      <c r="C51" s="31"/>
    </row>
    <row r="52" spans="1:3" ht="30.6" thickBot="1">
      <c r="A52" s="48">
        <v>1</v>
      </c>
      <c r="B52" s="49" t="s">
        <v>198</v>
      </c>
      <c r="C52" s="49"/>
    </row>
    <row r="53" spans="1:3" ht="30.6" thickBot="1">
      <c r="A53" s="48">
        <v>2</v>
      </c>
      <c r="B53" s="49" t="s">
        <v>78</v>
      </c>
      <c r="C53" s="49"/>
    </row>
    <row r="54" spans="1:3" ht="30.6" thickBot="1">
      <c r="A54" s="48">
        <v>3</v>
      </c>
      <c r="B54" s="49" t="s">
        <v>80</v>
      </c>
      <c r="C54" s="49"/>
    </row>
    <row r="55" spans="1:3" ht="15.6" thickBot="1">
      <c r="A55" s="48">
        <v>4</v>
      </c>
      <c r="B55" s="31" t="s">
        <v>82</v>
      </c>
      <c r="C55" s="31"/>
    </row>
    <row r="56" spans="1:3" ht="30.6" thickBot="1">
      <c r="A56" s="48">
        <v>5</v>
      </c>
      <c r="B56" s="49" t="s">
        <v>84</v>
      </c>
      <c r="C56" s="49"/>
    </row>
    <row r="57" spans="1:3" ht="15.6" thickBot="1">
      <c r="A57" s="48">
        <v>6</v>
      </c>
      <c r="B57" s="31" t="s">
        <v>86</v>
      </c>
      <c r="C57" s="31"/>
    </row>
    <row r="58" spans="1:3" ht="15.6" thickBot="1">
      <c r="A58" s="48">
        <v>7</v>
      </c>
      <c r="B58" s="31" t="s">
        <v>88</v>
      </c>
      <c r="C58" s="31"/>
    </row>
    <row r="59" spans="1:3" s="2" customFormat="1" ht="16.2" thickBot="1">
      <c r="A59" s="16"/>
      <c r="B59" s="16" t="s">
        <v>200</v>
      </c>
      <c r="C59" s="16"/>
    </row>
    <row r="60" spans="1:3" ht="47.4" thickBot="1">
      <c r="A60" s="18" t="s">
        <v>90</v>
      </c>
      <c r="B60" s="19" t="s">
        <v>91</v>
      </c>
      <c r="C60" s="20">
        <f>C42*0.5</f>
        <v>15</v>
      </c>
    </row>
    <row r="61" spans="1:3" ht="16.2" thickBot="1">
      <c r="A61" s="31"/>
      <c r="B61" s="47" t="s">
        <v>15</v>
      </c>
      <c r="C61" s="31"/>
    </row>
    <row r="62" spans="1:3" ht="30.6" thickBot="1">
      <c r="A62" s="30">
        <v>1</v>
      </c>
      <c r="B62" s="31" t="s">
        <v>92</v>
      </c>
      <c r="C62" s="31"/>
    </row>
    <row r="63" spans="1:3" ht="30.6" thickBot="1">
      <c r="A63" s="30">
        <v>2</v>
      </c>
      <c r="B63" s="31" t="s">
        <v>94</v>
      </c>
      <c r="C63" s="31"/>
    </row>
    <row r="64" spans="1:3" ht="15.6" thickBot="1">
      <c r="A64" s="30">
        <v>3</v>
      </c>
      <c r="B64" s="49" t="s">
        <v>199</v>
      </c>
      <c r="C64" s="49"/>
    </row>
    <row r="65" spans="1:3" ht="30.6" thickBot="1">
      <c r="A65" s="30">
        <v>4</v>
      </c>
      <c r="B65" s="49" t="s">
        <v>97</v>
      </c>
      <c r="C65" s="49"/>
    </row>
    <row r="66" spans="1:3" ht="30.6" thickBot="1">
      <c r="A66" s="30">
        <v>5</v>
      </c>
      <c r="B66" s="49" t="s">
        <v>99</v>
      </c>
      <c r="C66" s="49"/>
    </row>
    <row r="67" spans="1:3" ht="30.6" thickBot="1">
      <c r="A67" s="30">
        <v>6</v>
      </c>
      <c r="B67" s="49" t="s">
        <v>101</v>
      </c>
      <c r="C67" s="49"/>
    </row>
    <row r="68" spans="1:3" ht="30.6" thickBot="1">
      <c r="A68" s="30">
        <v>7</v>
      </c>
      <c r="B68" s="49" t="s">
        <v>103</v>
      </c>
      <c r="C68" s="49"/>
    </row>
    <row r="69" spans="1:3" ht="15.6" thickBot="1">
      <c r="A69" s="30">
        <v>8</v>
      </c>
      <c r="B69" s="31" t="s">
        <v>105</v>
      </c>
      <c r="C69" s="31"/>
    </row>
    <row r="70" spans="1:3" ht="15.6" thickBot="1">
      <c r="A70" s="30">
        <v>9</v>
      </c>
      <c r="B70" s="31" t="s">
        <v>107</v>
      </c>
      <c r="C70" s="31"/>
    </row>
    <row r="71" spans="1:3" ht="15.6" thickBot="1">
      <c r="A71" s="30">
        <v>10</v>
      </c>
      <c r="B71" s="31" t="s">
        <v>109</v>
      </c>
      <c r="C71" s="31"/>
    </row>
    <row r="72" spans="1:3" ht="16.2" thickBot="1">
      <c r="A72" s="10">
        <v>3</v>
      </c>
      <c r="B72" s="11" t="s">
        <v>111</v>
      </c>
      <c r="C72" s="12">
        <v>15</v>
      </c>
    </row>
    <row r="73" spans="1:3" s="2" customFormat="1" ht="16.2" thickBot="1">
      <c r="A73" s="16"/>
      <c r="B73" s="16" t="s">
        <v>194</v>
      </c>
      <c r="C73" s="16"/>
    </row>
    <row r="74" spans="1:3" ht="16.2" thickBot="1">
      <c r="A74" s="18" t="s">
        <v>112</v>
      </c>
      <c r="B74" s="19" t="s">
        <v>113</v>
      </c>
      <c r="C74" s="20">
        <f>C72*0.2</f>
        <v>3</v>
      </c>
    </row>
    <row r="75" spans="1:3" ht="16.2" thickBot="1">
      <c r="A75" s="31"/>
      <c r="B75" s="47" t="s">
        <v>15</v>
      </c>
      <c r="C75" s="31"/>
    </row>
    <row r="76" spans="1:3" ht="15.6" thickBot="1">
      <c r="A76" s="30">
        <v>1</v>
      </c>
      <c r="B76" s="31" t="s">
        <v>114</v>
      </c>
      <c r="C76" s="31"/>
    </row>
    <row r="77" spans="1:3" ht="15.6" thickBot="1">
      <c r="A77" s="30">
        <v>2</v>
      </c>
      <c r="B77" s="31" t="s">
        <v>116</v>
      </c>
      <c r="C77" s="31"/>
    </row>
    <row r="78" spans="1:3" ht="15.6" thickBot="1">
      <c r="A78" s="30">
        <v>3</v>
      </c>
      <c r="B78" s="31" t="s">
        <v>117</v>
      </c>
      <c r="C78" s="31"/>
    </row>
    <row r="79" spans="1:3" ht="15.6" thickBot="1">
      <c r="A79" s="30">
        <v>4</v>
      </c>
      <c r="B79" s="31" t="s">
        <v>119</v>
      </c>
      <c r="C79" s="31"/>
    </row>
    <row r="80" spans="1:3" ht="15.6" thickBot="1">
      <c r="A80" s="30">
        <v>5</v>
      </c>
      <c r="B80" s="31" t="s">
        <v>121</v>
      </c>
      <c r="C80" s="31"/>
    </row>
    <row r="81" spans="1:3" ht="15.6" thickBot="1">
      <c r="A81" s="30">
        <v>6</v>
      </c>
      <c r="B81" s="31" t="s">
        <v>123</v>
      </c>
      <c r="C81" s="31"/>
    </row>
    <row r="82" spans="1:3" s="2" customFormat="1" ht="16.2" thickBot="1">
      <c r="A82" s="16"/>
      <c r="B82" s="16" t="s">
        <v>201</v>
      </c>
      <c r="C82" s="16"/>
    </row>
    <row r="83" spans="1:3" ht="47.4" thickBot="1">
      <c r="A83" s="18" t="s">
        <v>125</v>
      </c>
      <c r="B83" s="19" t="s">
        <v>126</v>
      </c>
      <c r="C83" s="20">
        <f>C72*0.3</f>
        <v>4.5</v>
      </c>
    </row>
    <row r="84" spans="1:3" ht="15.6" thickBot="1">
      <c r="A84" s="31"/>
      <c r="B84" s="31" t="s">
        <v>15</v>
      </c>
      <c r="C84" s="31"/>
    </row>
    <row r="85" spans="1:3" ht="15.6" thickBot="1">
      <c r="A85" s="30">
        <v>1</v>
      </c>
      <c r="B85" s="31" t="s">
        <v>127</v>
      </c>
      <c r="C85" s="31"/>
    </row>
    <row r="86" spans="1:3" ht="30.6" thickBot="1">
      <c r="A86" s="30">
        <v>2</v>
      </c>
      <c r="B86" s="31" t="s">
        <v>129</v>
      </c>
      <c r="C86" s="31"/>
    </row>
    <row r="87" spans="1:3" ht="30.6" thickBot="1">
      <c r="A87" s="30">
        <v>3</v>
      </c>
      <c r="B87" s="49" t="s">
        <v>131</v>
      </c>
      <c r="C87" s="49"/>
    </row>
    <row r="88" spans="1:3" ht="30.6" thickBot="1">
      <c r="A88" s="30">
        <v>4</v>
      </c>
      <c r="B88" s="49" t="s">
        <v>133</v>
      </c>
      <c r="C88" s="49"/>
    </row>
    <row r="89" spans="1:3" ht="30.6" thickBot="1">
      <c r="A89" s="30">
        <v>5</v>
      </c>
      <c r="B89" s="49" t="s">
        <v>135</v>
      </c>
      <c r="C89" s="49"/>
    </row>
    <row r="90" spans="1:3" ht="30.6" thickBot="1">
      <c r="A90" s="30">
        <v>6</v>
      </c>
      <c r="B90" s="49" t="s">
        <v>137</v>
      </c>
      <c r="C90" s="49"/>
    </row>
    <row r="91" spans="1:3" ht="30.6" thickBot="1">
      <c r="A91" s="30">
        <v>7</v>
      </c>
      <c r="B91" s="31" t="s">
        <v>139</v>
      </c>
      <c r="C91" s="31"/>
    </row>
    <row r="92" spans="1:3" ht="30.6" thickBot="1">
      <c r="A92" s="30">
        <v>8</v>
      </c>
      <c r="B92" s="49" t="s">
        <v>141</v>
      </c>
      <c r="C92" s="49"/>
    </row>
    <row r="93" spans="1:3" ht="30.6" thickBot="1">
      <c r="A93" s="30">
        <v>9</v>
      </c>
      <c r="B93" s="49" t="s">
        <v>143</v>
      </c>
      <c r="C93" s="49"/>
    </row>
    <row r="94" spans="1:3" s="2" customFormat="1" ht="16.2" thickBot="1">
      <c r="A94" s="16"/>
      <c r="B94" s="16" t="s">
        <v>200</v>
      </c>
      <c r="C94" s="16"/>
    </row>
    <row r="95" spans="1:3" ht="31.8" thickBot="1">
      <c r="A95" s="18" t="s">
        <v>145</v>
      </c>
      <c r="B95" s="19" t="s">
        <v>146</v>
      </c>
      <c r="C95" s="20">
        <f>C72*0.5</f>
        <v>7.5</v>
      </c>
    </row>
    <row r="96" spans="1:3" s="2" customFormat="1" ht="16.2" thickBot="1">
      <c r="A96" s="47"/>
      <c r="B96" s="47" t="s">
        <v>15</v>
      </c>
      <c r="C96" s="47"/>
    </row>
    <row r="97" spans="1:3" ht="30.6" thickBot="1">
      <c r="A97" s="30">
        <v>1</v>
      </c>
      <c r="B97" s="31" t="s">
        <v>147</v>
      </c>
      <c r="C97" s="31"/>
    </row>
    <row r="98" spans="1:3" ht="15.6" thickBot="1">
      <c r="A98" s="30">
        <v>2</v>
      </c>
      <c r="B98" s="31" t="s">
        <v>149</v>
      </c>
      <c r="C98" s="31"/>
    </row>
    <row r="99" spans="1:3" ht="30.6" thickBot="1">
      <c r="A99" s="30">
        <v>3</v>
      </c>
      <c r="B99" s="31" t="s">
        <v>151</v>
      </c>
      <c r="C99" s="31"/>
    </row>
    <row r="100" spans="1:3" ht="30.6" thickBot="1">
      <c r="A100" s="30">
        <v>4</v>
      </c>
      <c r="B100" s="31" t="s">
        <v>153</v>
      </c>
      <c r="C100" s="31"/>
    </row>
    <row r="101" spans="1:3" ht="30.6" thickBot="1">
      <c r="A101" s="30">
        <v>5</v>
      </c>
      <c r="B101" s="31" t="s">
        <v>155</v>
      </c>
      <c r="C101" s="31"/>
    </row>
    <row r="102" spans="1:3" ht="30.6" thickBot="1">
      <c r="A102" s="30">
        <v>6</v>
      </c>
      <c r="B102" s="31" t="s">
        <v>157</v>
      </c>
      <c r="C102" s="31"/>
    </row>
    <row r="103" spans="1:3" ht="30.6" thickBot="1">
      <c r="A103" s="30">
        <v>7</v>
      </c>
      <c r="B103" s="31" t="s">
        <v>159</v>
      </c>
      <c r="C103" s="31"/>
    </row>
    <row r="104" spans="1:3" ht="16.2" thickBot="1">
      <c r="A104" s="10">
        <v>4</v>
      </c>
      <c r="B104" s="11" t="s">
        <v>161</v>
      </c>
      <c r="C104" s="12">
        <v>25</v>
      </c>
    </row>
    <row r="105" spans="1:3" s="2" customFormat="1" ht="16.2" thickBot="1">
      <c r="A105" s="16"/>
      <c r="B105" s="16" t="s">
        <v>194</v>
      </c>
      <c r="C105" s="16"/>
    </row>
    <row r="106" spans="1:3" ht="16.2" thickBot="1">
      <c r="A106" s="18" t="s">
        <v>162</v>
      </c>
      <c r="B106" s="19" t="s">
        <v>163</v>
      </c>
      <c r="C106" s="20">
        <f>C104*0.2</f>
        <v>5</v>
      </c>
    </row>
    <row r="107" spans="1:3" s="2" customFormat="1" ht="16.2" thickBot="1">
      <c r="A107" s="47"/>
      <c r="B107" s="47" t="s">
        <v>15</v>
      </c>
      <c r="C107" s="47"/>
    </row>
    <row r="108" spans="1:3" ht="15.6" thickBot="1">
      <c r="A108" s="30">
        <v>1</v>
      </c>
      <c r="B108" s="31" t="s">
        <v>164</v>
      </c>
      <c r="C108" s="31"/>
    </row>
    <row r="109" spans="1:3" ht="30.6" thickBot="1">
      <c r="A109" s="30">
        <v>2</v>
      </c>
      <c r="B109" s="31" t="s">
        <v>166</v>
      </c>
      <c r="C109" s="31"/>
    </row>
    <row r="110" spans="1:3" ht="15.6" thickBot="1">
      <c r="A110" s="30">
        <v>3</v>
      </c>
      <c r="B110" s="31" t="s">
        <v>167</v>
      </c>
      <c r="C110" s="31"/>
    </row>
    <row r="111" spans="1:3" s="2" customFormat="1" ht="16.2" thickBot="1">
      <c r="A111" s="16"/>
      <c r="B111" s="16" t="s">
        <v>201</v>
      </c>
      <c r="C111" s="16"/>
    </row>
    <row r="112" spans="1:3" ht="31.8" thickBot="1">
      <c r="A112" s="18" t="s">
        <v>169</v>
      </c>
      <c r="B112" s="19" t="s">
        <v>170</v>
      </c>
      <c r="C112" s="20">
        <f>C104*0.3</f>
        <v>7.5</v>
      </c>
    </row>
    <row r="113" spans="1:3" ht="16.2" thickBot="1">
      <c r="A113" s="31"/>
      <c r="B113" s="47" t="s">
        <v>15</v>
      </c>
      <c r="C113" s="31"/>
    </row>
    <row r="114" spans="1:3" ht="15.6" thickBot="1">
      <c r="A114" s="30">
        <v>1</v>
      </c>
      <c r="B114" s="49" t="s">
        <v>171</v>
      </c>
      <c r="C114" s="49"/>
    </row>
    <row r="115" spans="1:3" ht="30.6" thickBot="1">
      <c r="A115" s="30">
        <v>2</v>
      </c>
      <c r="B115" s="31" t="s">
        <v>173</v>
      </c>
      <c r="C115" s="31"/>
    </row>
    <row r="116" spans="1:3" ht="30.6" thickBot="1">
      <c r="A116" s="30">
        <v>3</v>
      </c>
      <c r="B116" s="49" t="s">
        <v>175</v>
      </c>
      <c r="C116" s="49"/>
    </row>
    <row r="117" spans="1:3" ht="30.6" thickBot="1">
      <c r="A117" s="30">
        <v>4</v>
      </c>
      <c r="B117" s="31" t="s">
        <v>166</v>
      </c>
      <c r="C117" s="31"/>
    </row>
    <row r="118" spans="1:3" ht="30.6" thickBot="1">
      <c r="A118" s="30">
        <v>5</v>
      </c>
      <c r="B118" s="31" t="s">
        <v>177</v>
      </c>
      <c r="C118" s="31"/>
    </row>
    <row r="119" spans="1:3" s="2" customFormat="1" ht="16.2" thickBot="1">
      <c r="A119" s="16"/>
      <c r="B119" s="16" t="s">
        <v>200</v>
      </c>
      <c r="C119" s="16"/>
    </row>
    <row r="120" spans="1:3" ht="47.4" thickBot="1">
      <c r="A120" s="18" t="s">
        <v>179</v>
      </c>
      <c r="B120" s="19" t="s">
        <v>180</v>
      </c>
      <c r="C120" s="20">
        <f>C104*0.5</f>
        <v>12.5</v>
      </c>
    </row>
    <row r="121" spans="1:3" ht="16.2" thickBot="1">
      <c r="A121" s="34"/>
      <c r="B121" s="47" t="s">
        <v>15</v>
      </c>
      <c r="C121" s="31"/>
    </row>
    <row r="122" spans="1:3" ht="30.6" thickBot="1">
      <c r="A122" s="30">
        <v>1</v>
      </c>
      <c r="B122" s="31" t="s">
        <v>181</v>
      </c>
      <c r="C122" s="31"/>
    </row>
    <row r="123" spans="1:3" ht="30.6" thickBot="1">
      <c r="A123" s="30">
        <v>2</v>
      </c>
      <c r="B123" s="31" t="s">
        <v>183</v>
      </c>
      <c r="C123" s="31"/>
    </row>
    <row r="124" spans="1:3" ht="30.6" thickBot="1">
      <c r="A124" s="30">
        <v>3</v>
      </c>
      <c r="B124" s="31" t="s">
        <v>185</v>
      </c>
      <c r="C124" s="31"/>
    </row>
    <row r="125" spans="1:3" ht="30.6" thickBot="1">
      <c r="A125" s="30">
        <v>4</v>
      </c>
      <c r="B125" s="31" t="s">
        <v>187</v>
      </c>
      <c r="C125" s="31"/>
    </row>
    <row r="126" spans="1:3" ht="30.6" thickBot="1">
      <c r="A126" s="30">
        <v>5</v>
      </c>
      <c r="B126" s="31" t="s">
        <v>189</v>
      </c>
      <c r="C126" s="31"/>
    </row>
    <row r="127" spans="1:3" ht="16.2" thickBot="1">
      <c r="A127" s="57"/>
      <c r="B127" s="57" t="s">
        <v>203</v>
      </c>
      <c r="C127" s="58">
        <f>C104+C72+C42+C7</f>
        <v>100</v>
      </c>
    </row>
  </sheetData>
  <pageMargins left="0.7" right="0.7" top="0.75" bottom="0.75" header="0.3" footer="0.3"/>
  <pageSetup paperSize="9" orientation="portrait" horizontalDpi="0"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Y135"/>
  <sheetViews>
    <sheetView tabSelected="1" view="pageBreakPreview" topLeftCell="A7" zoomScale="70" zoomScaleNormal="70" zoomScaleSheetLayoutView="70" workbookViewId="0">
      <selection activeCell="I18" sqref="I18"/>
    </sheetView>
  </sheetViews>
  <sheetFormatPr defaultColWidth="8.77734375" defaultRowHeight="15"/>
  <cols>
    <col min="1" max="1" width="6.21875" style="94" customWidth="1"/>
    <col min="2" max="2" width="47.5546875" style="152" customWidth="1"/>
    <col min="3" max="3" width="9.77734375" style="153" customWidth="1"/>
    <col min="4" max="4" width="10.21875" style="153" bestFit="1" customWidth="1"/>
    <col min="5" max="5" width="7.88671875" style="156" customWidth="1"/>
    <col min="6" max="6" width="55.21875" style="152" customWidth="1"/>
    <col min="7" max="7" width="9" style="155" customWidth="1"/>
    <col min="8" max="8" width="9.88671875" style="155" customWidth="1"/>
    <col min="9" max="9" width="95.5546875" style="202" customWidth="1"/>
    <col min="10" max="10" width="59.33203125" style="94" customWidth="1"/>
    <col min="11" max="11" width="96.88671875" style="94" customWidth="1"/>
    <col min="12" max="12" width="8.77734375" style="94"/>
    <col min="13" max="13" width="120.21875" style="94" customWidth="1"/>
    <col min="14" max="16384" width="8.77734375" style="94"/>
  </cols>
  <sheetData>
    <row r="1" spans="1:11" ht="72" customHeight="1" thickBot="1">
      <c r="A1" s="181" t="s">
        <v>305</v>
      </c>
      <c r="B1" s="182"/>
      <c r="C1" s="182"/>
      <c r="D1" s="182"/>
      <c r="E1" s="182"/>
      <c r="F1" s="182"/>
      <c r="G1" s="182"/>
      <c r="H1" s="182"/>
      <c r="I1" s="182"/>
      <c r="J1" s="182"/>
    </row>
    <row r="2" spans="1:11" ht="31.05" customHeight="1" thickBot="1">
      <c r="A2" s="184" t="s">
        <v>3</v>
      </c>
      <c r="B2" s="184" t="s">
        <v>4</v>
      </c>
      <c r="C2" s="184" t="s">
        <v>5</v>
      </c>
      <c r="D2" s="184" t="s">
        <v>207</v>
      </c>
      <c r="E2" s="184"/>
      <c r="F2" s="184" t="s">
        <v>6</v>
      </c>
      <c r="G2" s="183" t="s">
        <v>7</v>
      </c>
      <c r="H2" s="183" t="s">
        <v>8</v>
      </c>
      <c r="I2" s="191" t="s">
        <v>218</v>
      </c>
      <c r="J2" s="184" t="s">
        <v>10</v>
      </c>
    </row>
    <row r="3" spans="1:11" ht="44.4" customHeight="1" thickBot="1">
      <c r="A3" s="184"/>
      <c r="B3" s="184"/>
      <c r="C3" s="184"/>
      <c r="D3" s="166" t="s">
        <v>11</v>
      </c>
      <c r="E3" s="166" t="s">
        <v>0</v>
      </c>
      <c r="F3" s="184"/>
      <c r="G3" s="183"/>
      <c r="H3" s="183"/>
      <c r="I3" s="191"/>
      <c r="J3" s="184"/>
    </row>
    <row r="4" spans="1:11" ht="16.2" thickBot="1">
      <c r="A4" s="96">
        <v>1</v>
      </c>
      <c r="B4" s="97" t="s">
        <v>12</v>
      </c>
      <c r="C4" s="98">
        <v>30</v>
      </c>
      <c r="D4" s="99"/>
      <c r="E4" s="100">
        <f>SUM(E6,E15,E29)</f>
        <v>30</v>
      </c>
      <c r="F4" s="101"/>
      <c r="G4" s="102"/>
      <c r="H4" s="102"/>
      <c r="I4" s="192"/>
      <c r="J4" s="103"/>
    </row>
    <row r="5" spans="1:11" s="109" customFormat="1" ht="16.2" thickBot="1">
      <c r="A5" s="104"/>
      <c r="B5" s="104" t="s">
        <v>194</v>
      </c>
      <c r="C5" s="105"/>
      <c r="D5" s="105"/>
      <c r="E5" s="105"/>
      <c r="F5" s="106"/>
      <c r="G5" s="107"/>
      <c r="H5" s="107"/>
      <c r="I5" s="193"/>
      <c r="J5" s="108"/>
    </row>
    <row r="6" spans="1:11" ht="31.8" thickBot="1">
      <c r="A6" s="110" t="s">
        <v>13</v>
      </c>
      <c r="B6" s="111" t="s">
        <v>14</v>
      </c>
      <c r="C6" s="112">
        <f>C4*0.2</f>
        <v>6</v>
      </c>
      <c r="D6" s="113" t="s">
        <v>1</v>
      </c>
      <c r="E6" s="114">
        <f>IF(D6="AA",1*C6,IF(D6="A",0.9*C6,IF(D6="BB",0.8*C6,IF(D6="B",0.7*C6,IF(D6="CC",0.6*C6,IF(D6="C",0.5*C6,IF(D6="D",0.3*C6,IF(D6="E",0*C6,"Belum Diisi"))))))))</f>
        <v>6</v>
      </c>
      <c r="F6" s="115"/>
      <c r="G6" s="116">
        <f>SUM(G8:G13)</f>
        <v>6</v>
      </c>
      <c r="H6" s="116">
        <f>G6/6*100</f>
        <v>100</v>
      </c>
      <c r="I6" s="194"/>
      <c r="J6" s="117"/>
    </row>
    <row r="7" spans="1:11" s="95" customFormat="1" ht="16.2" thickBot="1">
      <c r="A7" s="118"/>
      <c r="B7" s="119" t="s">
        <v>196</v>
      </c>
      <c r="C7" s="120"/>
      <c r="D7" s="121"/>
      <c r="E7" s="122"/>
      <c r="F7" s="123"/>
      <c r="G7" s="124"/>
      <c r="H7" s="124"/>
      <c r="I7" s="195"/>
      <c r="J7" s="125"/>
    </row>
    <row r="8" spans="1:11" ht="100.8" customHeight="1" thickBot="1">
      <c r="A8" s="126">
        <v>1</v>
      </c>
      <c r="B8" s="35" t="s">
        <v>16</v>
      </c>
      <c r="C8" s="76"/>
      <c r="D8" s="76"/>
      <c r="E8" s="76"/>
      <c r="F8" s="50" t="s">
        <v>227</v>
      </c>
      <c r="G8" s="128">
        <v>1</v>
      </c>
      <c r="H8" s="128"/>
      <c r="I8" s="165" t="s">
        <v>307</v>
      </c>
      <c r="J8" s="129"/>
    </row>
    <row r="9" spans="1:11" ht="54" customHeight="1" thickBot="1">
      <c r="A9" s="126">
        <v>2</v>
      </c>
      <c r="B9" s="35" t="s">
        <v>18</v>
      </c>
      <c r="C9" s="76"/>
      <c r="D9" s="76"/>
      <c r="E9" s="76"/>
      <c r="F9" s="127" t="s">
        <v>228</v>
      </c>
      <c r="G9" s="128">
        <v>1</v>
      </c>
      <c r="H9" s="128"/>
      <c r="I9" s="196" t="s">
        <v>308</v>
      </c>
      <c r="J9" s="127"/>
      <c r="K9" s="130"/>
    </row>
    <row r="10" spans="1:11" ht="38.4" customHeight="1" thickBot="1">
      <c r="A10" s="126">
        <v>3</v>
      </c>
      <c r="B10" s="35" t="s">
        <v>19</v>
      </c>
      <c r="C10" s="76"/>
      <c r="D10" s="76"/>
      <c r="E10" s="76"/>
      <c r="F10" s="127" t="s">
        <v>229</v>
      </c>
      <c r="G10" s="128">
        <v>1</v>
      </c>
      <c r="H10" s="128"/>
      <c r="I10" s="196" t="s">
        <v>309</v>
      </c>
      <c r="J10" s="129" t="s">
        <v>306</v>
      </c>
    </row>
    <row r="11" spans="1:11" ht="55.8" customHeight="1" thickBot="1">
      <c r="A11" s="126">
        <v>4</v>
      </c>
      <c r="B11" s="35" t="s">
        <v>22</v>
      </c>
      <c r="C11" s="76"/>
      <c r="D11" s="76"/>
      <c r="E11" s="76"/>
      <c r="F11" s="127" t="s">
        <v>304</v>
      </c>
      <c r="G11" s="128">
        <v>1</v>
      </c>
      <c r="H11" s="128"/>
      <c r="I11" s="165" t="s">
        <v>307</v>
      </c>
      <c r="J11" s="129"/>
    </row>
    <row r="12" spans="1:11" ht="49.95" customHeight="1" thickBot="1">
      <c r="A12" s="126">
        <v>5</v>
      </c>
      <c r="B12" s="35" t="s">
        <v>24</v>
      </c>
      <c r="C12" s="76"/>
      <c r="D12" s="76"/>
      <c r="E12" s="76"/>
      <c r="F12" s="127" t="s">
        <v>230</v>
      </c>
      <c r="G12" s="128">
        <v>1</v>
      </c>
      <c r="H12" s="128"/>
      <c r="I12" s="196" t="s">
        <v>311</v>
      </c>
      <c r="J12" s="129"/>
    </row>
    <row r="13" spans="1:11" ht="49.2" customHeight="1" thickBot="1">
      <c r="A13" s="126">
        <v>6</v>
      </c>
      <c r="B13" s="35" t="s">
        <v>26</v>
      </c>
      <c r="C13" s="76"/>
      <c r="D13" s="76"/>
      <c r="E13" s="76"/>
      <c r="F13" s="127" t="s">
        <v>303</v>
      </c>
      <c r="G13" s="128">
        <v>1</v>
      </c>
      <c r="H13" s="128"/>
      <c r="I13" s="196" t="s">
        <v>310</v>
      </c>
      <c r="J13" s="127"/>
      <c r="K13" s="131"/>
    </row>
    <row r="14" spans="1:11" s="109" customFormat="1" ht="16.2" thickBot="1">
      <c r="A14" s="104"/>
      <c r="B14" s="104" t="s">
        <v>195</v>
      </c>
      <c r="C14" s="105"/>
      <c r="D14" s="105"/>
      <c r="E14" s="105"/>
      <c r="F14" s="106"/>
      <c r="G14" s="107"/>
      <c r="H14" s="107"/>
      <c r="I14" s="193"/>
      <c r="J14" s="108"/>
    </row>
    <row r="15" spans="1:11" s="136" customFormat="1" ht="132" customHeight="1" thickBot="1">
      <c r="A15" s="132" t="s">
        <v>27</v>
      </c>
      <c r="B15" s="133" t="s">
        <v>28</v>
      </c>
      <c r="C15" s="112">
        <f>C4*0.3</f>
        <v>9</v>
      </c>
      <c r="D15" s="93" t="s">
        <v>1</v>
      </c>
      <c r="E15" s="114">
        <f>IF(D15="AA",1*C15,IF(D15="A",0.9*C15,IF(D15="BB",0.8*C15,IF(D15="B",0.7*C15,IF(D15="CC",0.6*C15,IF(D15="C",0.5*C15,IF(D15="D",0.3*C15,IF(D15="E",0*C15,"Belum Diisi"))))))))</f>
        <v>9</v>
      </c>
      <c r="F15" s="134"/>
      <c r="G15" s="116">
        <f>SUM(G17:G27)</f>
        <v>10.75</v>
      </c>
      <c r="H15" s="116">
        <f>G15/11*100</f>
        <v>97.727272727272734</v>
      </c>
      <c r="I15" s="135"/>
      <c r="J15" s="135"/>
    </row>
    <row r="16" spans="1:11" s="95" customFormat="1" ht="16.2" thickBot="1">
      <c r="A16" s="137"/>
      <c r="B16" s="119" t="s">
        <v>196</v>
      </c>
      <c r="C16" s="138"/>
      <c r="D16" s="121"/>
      <c r="E16" s="139"/>
      <c r="F16" s="123"/>
      <c r="G16" s="124"/>
      <c r="H16" s="124"/>
      <c r="I16" s="195"/>
      <c r="J16" s="125"/>
    </row>
    <row r="17" spans="1:12" ht="99" customHeight="1" thickBot="1">
      <c r="A17" s="126">
        <v>1</v>
      </c>
      <c r="B17" s="35" t="s">
        <v>29</v>
      </c>
      <c r="C17" s="76"/>
      <c r="D17" s="76"/>
      <c r="E17" s="76"/>
      <c r="F17" s="167" t="s">
        <v>231</v>
      </c>
      <c r="G17" s="128">
        <v>0.75</v>
      </c>
      <c r="H17" s="128"/>
      <c r="I17" s="203" t="s">
        <v>312</v>
      </c>
      <c r="J17" s="140"/>
    </row>
    <row r="18" spans="1:12" ht="130.05000000000001" customHeight="1" thickBot="1">
      <c r="A18" s="126">
        <v>2</v>
      </c>
      <c r="B18" s="35" t="s">
        <v>31</v>
      </c>
      <c r="C18" s="76"/>
      <c r="D18" s="76"/>
      <c r="E18" s="76"/>
      <c r="F18" s="168" t="s">
        <v>232</v>
      </c>
      <c r="G18" s="128">
        <v>1</v>
      </c>
      <c r="H18" s="128"/>
      <c r="I18" s="179"/>
      <c r="J18" s="140"/>
      <c r="K18" s="131" t="s">
        <v>210</v>
      </c>
    </row>
    <row r="19" spans="1:12" ht="318.60000000000002" customHeight="1" thickBot="1">
      <c r="A19" s="126">
        <v>3</v>
      </c>
      <c r="B19" s="35" t="s">
        <v>33</v>
      </c>
      <c r="C19" s="76"/>
      <c r="D19" s="76"/>
      <c r="E19" s="76"/>
      <c r="F19" s="168" t="s">
        <v>233</v>
      </c>
      <c r="G19" s="128">
        <v>1</v>
      </c>
      <c r="H19" s="128"/>
      <c r="I19" s="197"/>
      <c r="J19" s="127"/>
      <c r="K19" s="131" t="s">
        <v>211</v>
      </c>
    </row>
    <row r="20" spans="1:12" ht="130.80000000000001" customHeight="1" thickBot="1">
      <c r="A20" s="126">
        <v>4</v>
      </c>
      <c r="B20" s="35" t="s">
        <v>35</v>
      </c>
      <c r="C20" s="76"/>
      <c r="D20" s="76"/>
      <c r="E20" s="76"/>
      <c r="F20" s="169" t="s">
        <v>234</v>
      </c>
      <c r="G20" s="128">
        <v>1</v>
      </c>
      <c r="H20" s="128"/>
      <c r="I20" s="196"/>
      <c r="J20" s="140"/>
      <c r="K20" s="131" t="s">
        <v>212</v>
      </c>
    </row>
    <row r="21" spans="1:12" ht="156" customHeight="1" thickBot="1">
      <c r="A21" s="126">
        <v>5</v>
      </c>
      <c r="B21" s="35" t="s">
        <v>37</v>
      </c>
      <c r="C21" s="76"/>
      <c r="D21" s="76"/>
      <c r="E21" s="76"/>
      <c r="F21" s="169" t="s">
        <v>235</v>
      </c>
      <c r="G21" s="128">
        <v>1</v>
      </c>
      <c r="H21" s="128"/>
      <c r="I21" s="196"/>
      <c r="J21" s="127"/>
      <c r="K21" s="131" t="s">
        <v>212</v>
      </c>
    </row>
    <row r="22" spans="1:12" ht="109.2" customHeight="1" thickBot="1">
      <c r="A22" s="126">
        <v>6</v>
      </c>
      <c r="B22" s="35" t="s">
        <v>39</v>
      </c>
      <c r="C22" s="76"/>
      <c r="D22" s="76"/>
      <c r="E22" s="76"/>
      <c r="F22" s="169" t="s">
        <v>236</v>
      </c>
      <c r="G22" s="128">
        <v>1</v>
      </c>
      <c r="H22" s="128"/>
      <c r="I22" s="196"/>
      <c r="J22" s="140"/>
      <c r="K22" s="131" t="s">
        <v>213</v>
      </c>
    </row>
    <row r="23" spans="1:12" ht="214.5" customHeight="1" thickBot="1">
      <c r="A23" s="126">
        <v>7</v>
      </c>
      <c r="B23" s="35" t="s">
        <v>40</v>
      </c>
      <c r="C23" s="76"/>
      <c r="D23" s="76"/>
      <c r="E23" s="76"/>
      <c r="F23" s="170" t="s">
        <v>237</v>
      </c>
      <c r="G23" s="128">
        <v>1</v>
      </c>
      <c r="H23" s="128"/>
      <c r="I23" s="198" t="s">
        <v>21</v>
      </c>
      <c r="J23" s="127"/>
      <c r="K23" s="130"/>
      <c r="L23" s="94" t="s">
        <v>214</v>
      </c>
    </row>
    <row r="24" spans="1:12" ht="228.6" customHeight="1" thickBot="1">
      <c r="A24" s="126">
        <v>8</v>
      </c>
      <c r="B24" s="35" t="s">
        <v>42</v>
      </c>
      <c r="C24" s="76"/>
      <c r="D24" s="76"/>
      <c r="E24" s="76"/>
      <c r="F24" s="169" t="s">
        <v>238</v>
      </c>
      <c r="G24" s="128">
        <v>1</v>
      </c>
      <c r="H24" s="128"/>
      <c r="I24" s="196"/>
      <c r="J24" s="140"/>
    </row>
    <row r="25" spans="1:12" ht="173.4" customHeight="1" thickBot="1">
      <c r="A25" s="126">
        <v>9</v>
      </c>
      <c r="B25" s="35" t="s">
        <v>44</v>
      </c>
      <c r="C25" s="76"/>
      <c r="D25" s="76"/>
      <c r="E25" s="76"/>
      <c r="F25" s="169" t="s">
        <v>239</v>
      </c>
      <c r="G25" s="128">
        <v>1</v>
      </c>
      <c r="H25" s="128"/>
      <c r="I25" s="196"/>
      <c r="J25" s="127"/>
    </row>
    <row r="26" spans="1:12" ht="187.2" customHeight="1" thickBot="1">
      <c r="A26" s="126">
        <v>10</v>
      </c>
      <c r="B26" s="35" t="s">
        <v>46</v>
      </c>
      <c r="C26" s="76"/>
      <c r="D26" s="76"/>
      <c r="E26" s="76"/>
      <c r="F26" s="171" t="s">
        <v>240</v>
      </c>
      <c r="G26" s="128">
        <v>1</v>
      </c>
      <c r="H26" s="128"/>
      <c r="I26" s="196"/>
      <c r="J26" s="127"/>
      <c r="K26" s="141" t="s">
        <v>215</v>
      </c>
    </row>
    <row r="27" spans="1:12" ht="175.2" customHeight="1" thickBot="1">
      <c r="A27" s="126">
        <v>11</v>
      </c>
      <c r="B27" s="35" t="s">
        <v>48</v>
      </c>
      <c r="C27" s="76"/>
      <c r="D27" s="76"/>
      <c r="E27" s="76"/>
      <c r="F27" s="171" t="s">
        <v>241</v>
      </c>
      <c r="G27" s="128">
        <v>1</v>
      </c>
      <c r="H27" s="128"/>
      <c r="I27" s="196"/>
      <c r="J27" s="142"/>
    </row>
    <row r="28" spans="1:12" s="109" customFormat="1" ht="16.2" thickBot="1">
      <c r="A28" s="104"/>
      <c r="B28" s="104" t="s">
        <v>200</v>
      </c>
      <c r="C28" s="105"/>
      <c r="D28" s="105"/>
      <c r="E28" s="105"/>
      <c r="F28" s="106"/>
      <c r="G28" s="107"/>
      <c r="H28" s="107"/>
      <c r="I28" s="193"/>
      <c r="J28" s="108"/>
    </row>
    <row r="29" spans="1:12" ht="52.5" customHeight="1" thickBot="1">
      <c r="A29" s="110" t="s">
        <v>50</v>
      </c>
      <c r="B29" s="111" t="s">
        <v>51</v>
      </c>
      <c r="C29" s="112">
        <f>C4*0.5</f>
        <v>15</v>
      </c>
      <c r="D29" s="93" t="s">
        <v>1</v>
      </c>
      <c r="E29" s="114">
        <f>IF(D29="AA",1*C29,IF(D29="A",0.9*C29,IF(D29="BB",0.8*C29,IF(D29="B",0.7*C29,IF(D29="CC",0.6*C29,IF(D29="C",0.5*C29,IF(D29="D",0.3*C29,IF(D29="E",0*C29,"Belum Diisi"))))))))</f>
        <v>15</v>
      </c>
      <c r="F29" s="115"/>
      <c r="G29" s="116">
        <f>SUM(G31:G38)</f>
        <v>8</v>
      </c>
      <c r="H29" s="116">
        <f>G29/8*100</f>
        <v>100</v>
      </c>
      <c r="I29" s="194"/>
      <c r="J29" s="117"/>
    </row>
    <row r="30" spans="1:12" s="95" customFormat="1" ht="16.2" thickBot="1">
      <c r="A30" s="137"/>
      <c r="B30" s="119" t="s">
        <v>196</v>
      </c>
      <c r="C30" s="138"/>
      <c r="D30" s="121"/>
      <c r="E30" s="139"/>
      <c r="F30" s="123"/>
      <c r="G30" s="124"/>
      <c r="H30" s="124"/>
      <c r="I30" s="195"/>
      <c r="J30" s="125"/>
    </row>
    <row r="31" spans="1:12" ht="193.2" customHeight="1" thickBot="1">
      <c r="A31" s="126">
        <v>1</v>
      </c>
      <c r="B31" s="35" t="s">
        <v>52</v>
      </c>
      <c r="C31" s="76"/>
      <c r="D31" s="76"/>
      <c r="E31" s="76"/>
      <c r="F31" s="169" t="s">
        <v>242</v>
      </c>
      <c r="G31" s="128">
        <v>1</v>
      </c>
      <c r="H31" s="128"/>
      <c r="I31" s="196"/>
      <c r="J31" s="142"/>
    </row>
    <row r="32" spans="1:12" ht="117.45" customHeight="1" thickBot="1">
      <c r="A32" s="126">
        <v>2</v>
      </c>
      <c r="B32" s="35" t="s">
        <v>54</v>
      </c>
      <c r="C32" s="76"/>
      <c r="D32" s="76"/>
      <c r="E32" s="76"/>
      <c r="F32" s="169" t="s">
        <v>243</v>
      </c>
      <c r="G32" s="128">
        <v>1</v>
      </c>
      <c r="H32" s="128"/>
      <c r="I32" s="196" t="s">
        <v>311</v>
      </c>
      <c r="J32" s="129"/>
    </row>
    <row r="33" spans="1:11" ht="133.80000000000001" customHeight="1" thickBot="1">
      <c r="A33" s="126">
        <v>3</v>
      </c>
      <c r="B33" s="35" t="s">
        <v>219</v>
      </c>
      <c r="C33" s="76"/>
      <c r="D33" s="76"/>
      <c r="E33" s="76"/>
      <c r="F33" s="169" t="s">
        <v>244</v>
      </c>
      <c r="G33" s="128">
        <v>1</v>
      </c>
      <c r="H33" s="128"/>
      <c r="I33" s="199" t="s">
        <v>313</v>
      </c>
      <c r="J33" s="127"/>
    </row>
    <row r="34" spans="1:11" ht="107.4" customHeight="1" thickBot="1">
      <c r="A34" s="126">
        <v>4</v>
      </c>
      <c r="B34" s="35" t="s">
        <v>57</v>
      </c>
      <c r="C34" s="76"/>
      <c r="D34" s="76"/>
      <c r="E34" s="76"/>
      <c r="F34" s="171" t="s">
        <v>245</v>
      </c>
      <c r="G34" s="128">
        <v>1</v>
      </c>
      <c r="H34" s="128"/>
      <c r="I34" s="199"/>
      <c r="J34" s="127"/>
    </row>
    <row r="35" spans="1:11" ht="123.6" customHeight="1" thickBot="1">
      <c r="A35" s="126">
        <v>5</v>
      </c>
      <c r="B35" s="35" t="s">
        <v>59</v>
      </c>
      <c r="C35" s="76"/>
      <c r="D35" s="76"/>
      <c r="E35" s="76"/>
      <c r="F35" s="172" t="s">
        <v>246</v>
      </c>
      <c r="G35" s="128">
        <v>1</v>
      </c>
      <c r="H35" s="128"/>
      <c r="I35" s="199"/>
      <c r="J35" s="127"/>
    </row>
    <row r="36" spans="1:11" ht="113.4" customHeight="1" thickBot="1">
      <c r="A36" s="126">
        <v>6</v>
      </c>
      <c r="B36" s="35" t="s">
        <v>61</v>
      </c>
      <c r="C36" s="76"/>
      <c r="D36" s="76"/>
      <c r="E36" s="76"/>
      <c r="F36" s="173" t="s">
        <v>246</v>
      </c>
      <c r="G36" s="128">
        <v>1</v>
      </c>
      <c r="H36" s="128"/>
      <c r="I36" s="199"/>
      <c r="J36" s="127"/>
    </row>
    <row r="37" spans="1:11" ht="65.400000000000006" customHeight="1" thickBot="1">
      <c r="A37" s="126">
        <v>7</v>
      </c>
      <c r="B37" s="35" t="s">
        <v>62</v>
      </c>
      <c r="C37" s="76"/>
      <c r="D37" s="76"/>
      <c r="E37" s="76"/>
      <c r="F37" s="172" t="s">
        <v>247</v>
      </c>
      <c r="G37" s="128">
        <v>1</v>
      </c>
      <c r="H37" s="128"/>
      <c r="I37" s="199"/>
      <c r="J37" s="142"/>
    </row>
    <row r="38" spans="1:11" ht="59.4" customHeight="1" thickBot="1">
      <c r="A38" s="126">
        <v>8</v>
      </c>
      <c r="B38" s="35" t="s">
        <v>64</v>
      </c>
      <c r="C38" s="76"/>
      <c r="D38" s="76"/>
      <c r="E38" s="76"/>
      <c r="F38" s="171" t="s">
        <v>248</v>
      </c>
      <c r="G38" s="128">
        <v>1</v>
      </c>
      <c r="H38" s="128"/>
      <c r="I38" s="199"/>
      <c r="J38" s="142"/>
      <c r="K38" s="130" t="s">
        <v>220</v>
      </c>
    </row>
    <row r="39" spans="1:11" ht="16.2" thickBot="1">
      <c r="A39" s="96">
        <v>2</v>
      </c>
      <c r="B39" s="97" t="s">
        <v>66</v>
      </c>
      <c r="C39" s="98">
        <v>30</v>
      </c>
      <c r="D39" s="99"/>
      <c r="E39" s="100">
        <f>SUM(E41,E47,E57)</f>
        <v>30</v>
      </c>
      <c r="F39" s="101"/>
      <c r="G39" s="102"/>
      <c r="H39" s="102"/>
      <c r="I39" s="192"/>
      <c r="J39" s="103"/>
    </row>
    <row r="40" spans="1:11" s="109" customFormat="1" ht="16.2" thickBot="1">
      <c r="A40" s="104"/>
      <c r="B40" s="104" t="s">
        <v>194</v>
      </c>
      <c r="C40" s="105"/>
      <c r="D40" s="105"/>
      <c r="E40" s="105"/>
      <c r="F40" s="106"/>
      <c r="G40" s="107"/>
      <c r="H40" s="107"/>
      <c r="I40" s="193"/>
      <c r="J40" s="108"/>
    </row>
    <row r="41" spans="1:11" ht="16.2" thickBot="1">
      <c r="A41" s="110" t="s">
        <v>67</v>
      </c>
      <c r="B41" s="111" t="s">
        <v>68</v>
      </c>
      <c r="C41" s="112">
        <f>C39*0.2</f>
        <v>6</v>
      </c>
      <c r="D41" s="93" t="s">
        <v>1</v>
      </c>
      <c r="E41" s="114">
        <f>IF(D41="AA",1*C41,IF(D41="A",0.9*C41,IF(D41="BB",0.8*C41,IF(D41="B",0.7*C41,IF(D41="CC",0.6*C41,IF(D41="C",0.5*C41,IF(D41="D",0.3*C41,IF(D41="E",0*C41,"Belum Diisi"))))))))</f>
        <v>6</v>
      </c>
      <c r="F41" s="115"/>
      <c r="G41" s="116">
        <f>SUM(G43:G45)</f>
        <v>3</v>
      </c>
      <c r="H41" s="116">
        <f>G41/3*100</f>
        <v>100</v>
      </c>
      <c r="I41" s="194"/>
      <c r="J41" s="117"/>
    </row>
    <row r="42" spans="1:11" ht="16.2" thickBot="1">
      <c r="A42" s="35"/>
      <c r="B42" s="143" t="s">
        <v>15</v>
      </c>
      <c r="C42" s="76"/>
      <c r="D42" s="76"/>
      <c r="E42" s="76"/>
      <c r="F42" s="50"/>
      <c r="G42" s="128"/>
      <c r="H42" s="128"/>
      <c r="I42" s="144"/>
      <c r="J42" s="129"/>
    </row>
    <row r="43" spans="1:11" ht="114.6" customHeight="1" thickBot="1">
      <c r="A43" s="126">
        <v>1</v>
      </c>
      <c r="B43" s="35" t="s">
        <v>69</v>
      </c>
      <c r="C43" s="76"/>
      <c r="D43" s="76"/>
      <c r="E43" s="76"/>
      <c r="F43" s="169" t="s">
        <v>249</v>
      </c>
      <c r="G43" s="128">
        <v>1</v>
      </c>
      <c r="H43" s="128"/>
      <c r="I43" s="196" t="s">
        <v>314</v>
      </c>
      <c r="J43" s="142"/>
      <c r="K43" s="130" t="s">
        <v>221</v>
      </c>
    </row>
    <row r="44" spans="1:11" ht="90" customHeight="1" thickBot="1">
      <c r="A44" s="126">
        <v>2</v>
      </c>
      <c r="B44" s="35" t="s">
        <v>71</v>
      </c>
      <c r="C44" s="76"/>
      <c r="D44" s="76"/>
      <c r="E44" s="76"/>
      <c r="F44" s="171" t="s">
        <v>250</v>
      </c>
      <c r="G44" s="128">
        <v>1</v>
      </c>
      <c r="H44" s="128"/>
      <c r="I44" s="196" t="s">
        <v>315</v>
      </c>
      <c r="J44" s="142"/>
      <c r="K44" s="141" t="s">
        <v>222</v>
      </c>
    </row>
    <row r="45" spans="1:11" ht="58.2" customHeight="1" thickBot="1">
      <c r="A45" s="126">
        <v>3</v>
      </c>
      <c r="B45" s="35" t="s">
        <v>73</v>
      </c>
      <c r="C45" s="76"/>
      <c r="D45" s="76"/>
      <c r="E45" s="76"/>
      <c r="F45" s="169" t="s">
        <v>251</v>
      </c>
      <c r="G45" s="128">
        <v>1</v>
      </c>
      <c r="H45" s="128"/>
      <c r="I45" s="196" t="s">
        <v>316</v>
      </c>
      <c r="J45" s="142"/>
    </row>
    <row r="46" spans="1:11" s="109" customFormat="1" ht="16.2" thickBot="1">
      <c r="A46" s="104"/>
      <c r="B46" s="104" t="s">
        <v>201</v>
      </c>
      <c r="C46" s="105"/>
      <c r="D46" s="105"/>
      <c r="E46" s="105"/>
      <c r="F46" s="106"/>
      <c r="G46" s="107"/>
      <c r="H46" s="107"/>
      <c r="I46" s="193"/>
      <c r="J46" s="108"/>
    </row>
    <row r="47" spans="1:11" ht="81.45" customHeight="1" thickBot="1">
      <c r="A47" s="110" t="s">
        <v>75</v>
      </c>
      <c r="B47" s="111" t="s">
        <v>76</v>
      </c>
      <c r="C47" s="112">
        <f>C39*0.3</f>
        <v>9</v>
      </c>
      <c r="D47" s="93" t="s">
        <v>1</v>
      </c>
      <c r="E47" s="114">
        <f>IF(D47="AA",1*C47,IF(D47="A",0.9*C47,IF(D47="BB",0.8*C47,IF(D47="B",0.7*C47,IF(D47="CC",0.6*C47,IF(D47="C",0.5*C47,IF(D47="D",0.3*C47,IF(D47="E",0*C47,"Belum Diisi"))))))))</f>
        <v>9</v>
      </c>
      <c r="F47" s="115"/>
      <c r="G47" s="116">
        <f>SUM(G49:G55)</f>
        <v>7</v>
      </c>
      <c r="H47" s="116">
        <f>G47/7*100</f>
        <v>100</v>
      </c>
      <c r="I47" s="194"/>
      <c r="J47" s="117"/>
    </row>
    <row r="48" spans="1:11" ht="16.2" thickBot="1">
      <c r="A48" s="35"/>
      <c r="B48" s="143" t="s">
        <v>15</v>
      </c>
      <c r="C48" s="76"/>
      <c r="D48" s="76"/>
      <c r="E48" s="76"/>
      <c r="F48" s="123"/>
      <c r="G48" s="124"/>
      <c r="H48" s="124"/>
      <c r="I48" s="195"/>
      <c r="J48" s="125"/>
    </row>
    <row r="49" spans="1:11" ht="60.6" customHeight="1" thickBot="1">
      <c r="A49" s="126">
        <v>1</v>
      </c>
      <c r="B49" s="35" t="s">
        <v>216</v>
      </c>
      <c r="C49" s="76"/>
      <c r="D49" s="76"/>
      <c r="E49" s="76"/>
      <c r="F49" s="169" t="s">
        <v>252</v>
      </c>
      <c r="G49" s="128">
        <v>1</v>
      </c>
      <c r="H49" s="128"/>
      <c r="I49" s="196"/>
      <c r="J49" s="142"/>
    </row>
    <row r="50" spans="1:11" ht="103.8" customHeight="1" thickBot="1">
      <c r="A50" s="126">
        <v>2</v>
      </c>
      <c r="B50" s="35" t="s">
        <v>78</v>
      </c>
      <c r="C50" s="76"/>
      <c r="D50" s="76"/>
      <c r="E50" s="76"/>
      <c r="F50" s="171" t="s">
        <v>253</v>
      </c>
      <c r="G50" s="128">
        <v>1</v>
      </c>
      <c r="H50" s="128"/>
      <c r="I50" s="196"/>
      <c r="J50" s="142"/>
    </row>
    <row r="51" spans="1:11" ht="66.45" customHeight="1" thickBot="1">
      <c r="A51" s="126">
        <v>3</v>
      </c>
      <c r="B51" s="35" t="s">
        <v>80</v>
      </c>
      <c r="C51" s="76"/>
      <c r="D51" s="76"/>
      <c r="E51" s="76"/>
      <c r="F51" s="170" t="s">
        <v>255</v>
      </c>
      <c r="G51" s="128">
        <v>1</v>
      </c>
      <c r="H51" s="128"/>
      <c r="I51" s="196"/>
      <c r="J51" s="129"/>
    </row>
    <row r="52" spans="1:11" ht="67.2" customHeight="1" thickBot="1">
      <c r="A52" s="126">
        <v>4</v>
      </c>
      <c r="B52" s="35" t="s">
        <v>82</v>
      </c>
      <c r="C52" s="76"/>
      <c r="D52" s="76"/>
      <c r="E52" s="76"/>
      <c r="F52" s="169" t="s">
        <v>254</v>
      </c>
      <c r="G52" s="128">
        <v>1</v>
      </c>
      <c r="H52" s="128"/>
      <c r="I52" s="196" t="s">
        <v>313</v>
      </c>
      <c r="J52" s="129"/>
    </row>
    <row r="53" spans="1:11" ht="75" customHeight="1" thickBot="1">
      <c r="A53" s="126">
        <v>5</v>
      </c>
      <c r="B53" s="35" t="s">
        <v>84</v>
      </c>
      <c r="C53" s="76"/>
      <c r="D53" s="76"/>
      <c r="E53" s="76"/>
      <c r="F53" s="169" t="s">
        <v>256</v>
      </c>
      <c r="G53" s="128">
        <v>1</v>
      </c>
      <c r="H53" s="128"/>
      <c r="I53" s="196"/>
      <c r="J53" s="142"/>
    </row>
    <row r="54" spans="1:11" ht="86.4" customHeight="1" thickBot="1">
      <c r="A54" s="126">
        <v>6</v>
      </c>
      <c r="B54" s="35" t="s">
        <v>86</v>
      </c>
      <c r="C54" s="76"/>
      <c r="D54" s="76"/>
      <c r="E54" s="76"/>
      <c r="F54" s="169" t="s">
        <v>257</v>
      </c>
      <c r="G54" s="128">
        <v>1</v>
      </c>
      <c r="H54" s="128"/>
      <c r="I54" s="199"/>
      <c r="J54" s="142"/>
    </row>
    <row r="55" spans="1:11" ht="55.05" customHeight="1" thickBot="1">
      <c r="A55" s="126">
        <v>7</v>
      </c>
      <c r="B55" s="35" t="s">
        <v>88</v>
      </c>
      <c r="C55" s="76"/>
      <c r="D55" s="76"/>
      <c r="E55" s="76"/>
      <c r="F55" s="171" t="s">
        <v>258</v>
      </c>
      <c r="G55" s="128">
        <v>1</v>
      </c>
      <c r="H55" s="128"/>
      <c r="I55" s="199"/>
      <c r="J55" s="142"/>
      <c r="K55" s="145" t="s">
        <v>223</v>
      </c>
    </row>
    <row r="56" spans="1:11" s="109" customFormat="1" ht="16.2" thickBot="1">
      <c r="A56" s="104"/>
      <c r="B56" s="104" t="s">
        <v>200</v>
      </c>
      <c r="C56" s="105"/>
      <c r="D56" s="105"/>
      <c r="E56" s="105"/>
      <c r="F56" s="106"/>
      <c r="G56" s="107"/>
      <c r="H56" s="107"/>
      <c r="I56" s="193"/>
      <c r="J56" s="108"/>
    </row>
    <row r="57" spans="1:11" ht="83.55" customHeight="1" thickBot="1">
      <c r="A57" s="110" t="s">
        <v>90</v>
      </c>
      <c r="B57" s="111" t="s">
        <v>91</v>
      </c>
      <c r="C57" s="112">
        <f>C39*0.5</f>
        <v>15</v>
      </c>
      <c r="D57" s="93" t="s">
        <v>1</v>
      </c>
      <c r="E57" s="114">
        <f>IF(D57="AA",1*C57,IF(D57="A",0.9*C57,IF(D57="BB",0.8*C57,IF(D57="B",0.7*C57,IF(D57="CC",0.6*C57,IF(D57="C",0.5*C57,IF(D57="D",0.3*C57,IF(D57="E",0*C57,"Belum Diisi"))))))))</f>
        <v>15</v>
      </c>
      <c r="F57" s="115"/>
      <c r="G57" s="116">
        <f>SUM(G59:G68)</f>
        <v>10</v>
      </c>
      <c r="H57" s="116">
        <f>G57/10*100</f>
        <v>100</v>
      </c>
      <c r="I57" s="194"/>
      <c r="J57" s="117"/>
    </row>
    <row r="58" spans="1:11" ht="16.2" thickBot="1">
      <c r="A58" s="35"/>
      <c r="B58" s="143" t="s">
        <v>15</v>
      </c>
      <c r="C58" s="76"/>
      <c r="D58" s="76"/>
      <c r="E58" s="76"/>
      <c r="F58" s="123"/>
      <c r="G58" s="124"/>
      <c r="H58" s="124"/>
      <c r="I58" s="195"/>
      <c r="J58" s="125"/>
    </row>
    <row r="59" spans="1:11" ht="106.8" customHeight="1" thickBot="1">
      <c r="A59" s="126">
        <v>1</v>
      </c>
      <c r="B59" s="35" t="s">
        <v>92</v>
      </c>
      <c r="C59" s="76"/>
      <c r="D59" s="76"/>
      <c r="E59" s="76"/>
      <c r="F59" s="169" t="s">
        <v>259</v>
      </c>
      <c r="G59" s="128">
        <v>1</v>
      </c>
      <c r="H59" s="128"/>
      <c r="I59" s="196" t="s">
        <v>317</v>
      </c>
      <c r="J59" s="142"/>
    </row>
    <row r="60" spans="1:11" ht="60.6" thickBot="1">
      <c r="A60" s="126">
        <v>2</v>
      </c>
      <c r="B60" s="35" t="s">
        <v>94</v>
      </c>
      <c r="C60" s="76"/>
      <c r="D60" s="76"/>
      <c r="E60" s="76"/>
      <c r="F60" s="174" t="s">
        <v>260</v>
      </c>
      <c r="G60" s="128">
        <v>1</v>
      </c>
      <c r="H60" s="128"/>
      <c r="I60" s="199"/>
      <c r="J60" s="142"/>
    </row>
    <row r="61" spans="1:11" ht="60" customHeight="1" thickBot="1">
      <c r="A61" s="126">
        <v>3</v>
      </c>
      <c r="B61" s="35" t="s">
        <v>217</v>
      </c>
      <c r="C61" s="76"/>
      <c r="D61" s="76"/>
      <c r="E61" s="76"/>
      <c r="F61" s="174" t="s">
        <v>261</v>
      </c>
      <c r="G61" s="128">
        <v>1</v>
      </c>
      <c r="H61" s="128"/>
      <c r="I61" s="199"/>
      <c r="J61" s="142"/>
    </row>
    <row r="62" spans="1:11" ht="65.400000000000006" customHeight="1" thickBot="1">
      <c r="A62" s="126">
        <v>4</v>
      </c>
      <c r="B62" s="35" t="s">
        <v>97</v>
      </c>
      <c r="C62" s="76"/>
      <c r="D62" s="76"/>
      <c r="E62" s="76"/>
      <c r="F62" s="171" t="s">
        <v>262</v>
      </c>
      <c r="G62" s="128">
        <v>1</v>
      </c>
      <c r="H62" s="128"/>
      <c r="I62" s="196"/>
      <c r="J62" s="142"/>
    </row>
    <row r="63" spans="1:11" ht="79.8" customHeight="1" thickBot="1">
      <c r="A63" s="126">
        <v>5</v>
      </c>
      <c r="B63" s="35" t="s">
        <v>99</v>
      </c>
      <c r="C63" s="76"/>
      <c r="D63" s="76"/>
      <c r="E63" s="76"/>
      <c r="F63" s="171" t="s">
        <v>263</v>
      </c>
      <c r="G63" s="128">
        <v>1</v>
      </c>
      <c r="H63" s="128"/>
      <c r="I63" s="196"/>
      <c r="J63" s="142"/>
    </row>
    <row r="64" spans="1:11" ht="72.599999999999994" customHeight="1" thickBot="1">
      <c r="A64" s="126">
        <v>6</v>
      </c>
      <c r="B64" s="35" t="s">
        <v>101</v>
      </c>
      <c r="C64" s="76"/>
      <c r="D64" s="76"/>
      <c r="E64" s="76"/>
      <c r="F64" s="171" t="s">
        <v>264</v>
      </c>
      <c r="G64" s="128">
        <v>1</v>
      </c>
      <c r="H64" s="128"/>
      <c r="I64" s="196"/>
      <c r="J64" s="142"/>
    </row>
    <row r="65" spans="1:11" ht="69.599999999999994" customHeight="1" thickBot="1">
      <c r="A65" s="126">
        <v>7</v>
      </c>
      <c r="B65" s="35" t="s">
        <v>103</v>
      </c>
      <c r="C65" s="76"/>
      <c r="D65" s="76"/>
      <c r="E65" s="76"/>
      <c r="F65" s="169" t="s">
        <v>265</v>
      </c>
      <c r="G65" s="128">
        <v>1</v>
      </c>
      <c r="H65" s="128"/>
      <c r="I65" s="199"/>
      <c r="J65" s="142"/>
    </row>
    <row r="66" spans="1:11" ht="61.8" customHeight="1" thickBot="1">
      <c r="A66" s="126">
        <v>8</v>
      </c>
      <c r="B66" s="35" t="s">
        <v>105</v>
      </c>
      <c r="C66" s="76"/>
      <c r="D66" s="76"/>
      <c r="E66" s="76"/>
      <c r="F66" s="171" t="s">
        <v>266</v>
      </c>
      <c r="G66" s="128">
        <v>1</v>
      </c>
      <c r="H66" s="128"/>
      <c r="I66" s="199"/>
      <c r="J66" s="142"/>
      <c r="K66" s="130" t="s">
        <v>224</v>
      </c>
    </row>
    <row r="67" spans="1:11" ht="108" customHeight="1" thickBot="1">
      <c r="A67" s="126">
        <v>9</v>
      </c>
      <c r="B67" s="35" t="s">
        <v>107</v>
      </c>
      <c r="C67" s="76"/>
      <c r="D67" s="76"/>
      <c r="E67" s="76"/>
      <c r="F67" s="171" t="s">
        <v>267</v>
      </c>
      <c r="G67" s="128">
        <v>1</v>
      </c>
      <c r="H67" s="128"/>
      <c r="I67" s="196"/>
      <c r="J67" s="142"/>
    </row>
    <row r="68" spans="1:11" ht="61.2" customHeight="1" thickBot="1">
      <c r="A68" s="126">
        <v>10</v>
      </c>
      <c r="B68" s="35" t="s">
        <v>109</v>
      </c>
      <c r="C68" s="76"/>
      <c r="D68" s="76"/>
      <c r="E68" s="76"/>
      <c r="F68" s="175" t="s">
        <v>268</v>
      </c>
      <c r="G68" s="128">
        <v>1</v>
      </c>
      <c r="H68" s="128"/>
      <c r="I68" s="196"/>
      <c r="J68" s="142"/>
    </row>
    <row r="69" spans="1:11" ht="16.2" thickBot="1">
      <c r="A69" s="96">
        <v>3</v>
      </c>
      <c r="B69" s="97" t="s">
        <v>111</v>
      </c>
      <c r="C69" s="98">
        <v>15</v>
      </c>
      <c r="D69" s="99"/>
      <c r="E69" s="100">
        <f>SUM(E71,E80,E92)</f>
        <v>15</v>
      </c>
      <c r="F69" s="101"/>
      <c r="G69" s="102"/>
      <c r="H69" s="102"/>
      <c r="I69" s="192"/>
      <c r="J69" s="103"/>
    </row>
    <row r="70" spans="1:11" s="109" customFormat="1" ht="16.2" thickBot="1">
      <c r="A70" s="104"/>
      <c r="B70" s="104" t="s">
        <v>194</v>
      </c>
      <c r="C70" s="105"/>
      <c r="D70" s="105"/>
      <c r="E70" s="105"/>
      <c r="F70" s="106"/>
      <c r="G70" s="107"/>
      <c r="H70" s="107"/>
      <c r="I70" s="193"/>
      <c r="J70" s="108"/>
    </row>
    <row r="71" spans="1:11" ht="31.8" thickBot="1">
      <c r="A71" s="110" t="s">
        <v>112</v>
      </c>
      <c r="B71" s="111" t="s">
        <v>113</v>
      </c>
      <c r="C71" s="112">
        <f>C69*0.2</f>
        <v>3</v>
      </c>
      <c r="D71" s="93" t="s">
        <v>1</v>
      </c>
      <c r="E71" s="114">
        <f>IF(D71="AA",1*C71,IF(D71="A",0.9*C71,IF(D71="BB",0.8*C71,IF(D71="B",0.7*C71,IF(D71="CC",0.6*C71,IF(D71="C",0.5*C71,IF(D71="D",0.3*C71,IF(D71="E",0*C71,"Belum Diisi"))))))))</f>
        <v>3</v>
      </c>
      <c r="F71" s="115"/>
      <c r="G71" s="116">
        <f>SUM(G73:G78)</f>
        <v>6</v>
      </c>
      <c r="H71" s="116">
        <f>G71/6*100</f>
        <v>100</v>
      </c>
      <c r="I71" s="194"/>
      <c r="J71" s="117"/>
    </row>
    <row r="72" spans="1:11" ht="16.2" thickBot="1">
      <c r="A72" s="35"/>
      <c r="B72" s="143" t="s">
        <v>15</v>
      </c>
      <c r="C72" s="76"/>
      <c r="D72" s="76"/>
      <c r="E72" s="76"/>
      <c r="F72" s="123"/>
      <c r="G72" s="124"/>
      <c r="H72" s="124"/>
      <c r="I72" s="195"/>
      <c r="J72" s="125"/>
    </row>
    <row r="73" spans="1:11" ht="41.4" customHeight="1" thickBot="1">
      <c r="A73" s="126">
        <v>1</v>
      </c>
      <c r="B73" s="35" t="s">
        <v>114</v>
      </c>
      <c r="C73" s="76"/>
      <c r="D73" s="76"/>
      <c r="E73" s="76"/>
      <c r="F73" s="169" t="s">
        <v>269</v>
      </c>
      <c r="G73" s="128">
        <v>1</v>
      </c>
      <c r="H73" s="128"/>
      <c r="I73" s="196"/>
      <c r="J73" s="142"/>
    </row>
    <row r="74" spans="1:11" ht="43.8" customHeight="1" thickBot="1">
      <c r="A74" s="126">
        <v>2</v>
      </c>
      <c r="B74" s="35" t="s">
        <v>116</v>
      </c>
      <c r="C74" s="76"/>
      <c r="D74" s="76"/>
      <c r="E74" s="76"/>
      <c r="F74" s="169" t="s">
        <v>269</v>
      </c>
      <c r="G74" s="128">
        <v>1</v>
      </c>
      <c r="H74" s="128"/>
      <c r="I74" s="196"/>
      <c r="J74" s="142"/>
    </row>
    <row r="75" spans="1:11" ht="69" customHeight="1" thickBot="1">
      <c r="A75" s="126">
        <v>3</v>
      </c>
      <c r="B75" s="35" t="s">
        <v>117</v>
      </c>
      <c r="C75" s="76"/>
      <c r="D75" s="76"/>
      <c r="E75" s="76"/>
      <c r="F75" s="171" t="s">
        <v>270</v>
      </c>
      <c r="G75" s="128">
        <v>1</v>
      </c>
      <c r="H75" s="128"/>
      <c r="I75" s="196"/>
      <c r="J75" s="142"/>
    </row>
    <row r="76" spans="1:11" ht="67.5" customHeight="1" thickBot="1">
      <c r="A76" s="126">
        <v>4</v>
      </c>
      <c r="B76" s="35" t="s">
        <v>119</v>
      </c>
      <c r="C76" s="76"/>
      <c r="D76" s="76"/>
      <c r="E76" s="76"/>
      <c r="F76" s="171" t="s">
        <v>271</v>
      </c>
      <c r="G76" s="128">
        <v>1</v>
      </c>
      <c r="H76" s="128"/>
      <c r="I76" s="196"/>
      <c r="J76" s="142"/>
    </row>
    <row r="77" spans="1:11" ht="84.45" customHeight="1" thickBot="1">
      <c r="A77" s="126">
        <v>5</v>
      </c>
      <c r="B77" s="35" t="s">
        <v>121</v>
      </c>
      <c r="C77" s="76"/>
      <c r="D77" s="76"/>
      <c r="E77" s="76"/>
      <c r="F77" s="171" t="s">
        <v>272</v>
      </c>
      <c r="G77" s="128">
        <v>1</v>
      </c>
      <c r="H77" s="128"/>
      <c r="I77" s="199"/>
      <c r="J77" s="142"/>
    </row>
    <row r="78" spans="1:11" ht="67.5" customHeight="1" thickBot="1">
      <c r="A78" s="126">
        <v>6</v>
      </c>
      <c r="B78" s="35" t="s">
        <v>123</v>
      </c>
      <c r="C78" s="76"/>
      <c r="D78" s="76"/>
      <c r="E78" s="76"/>
      <c r="F78" s="170" t="s">
        <v>273</v>
      </c>
      <c r="G78" s="128">
        <v>1</v>
      </c>
      <c r="H78" s="128"/>
      <c r="I78" s="199"/>
      <c r="J78" s="142"/>
    </row>
    <row r="79" spans="1:11" s="109" customFormat="1" ht="16.2" thickBot="1">
      <c r="A79" s="104"/>
      <c r="B79" s="104" t="s">
        <v>201</v>
      </c>
      <c r="C79" s="105"/>
      <c r="D79" s="105"/>
      <c r="E79" s="105"/>
      <c r="F79" s="106"/>
      <c r="G79" s="107"/>
      <c r="H79" s="107"/>
      <c r="I79" s="193"/>
      <c r="J79" s="108"/>
    </row>
    <row r="80" spans="1:11" ht="99" customHeight="1" thickBot="1">
      <c r="A80" s="110" t="s">
        <v>125</v>
      </c>
      <c r="B80" s="111" t="s">
        <v>126</v>
      </c>
      <c r="C80" s="112">
        <f>C69*0.3</f>
        <v>4.5</v>
      </c>
      <c r="D80" s="93" t="s">
        <v>1</v>
      </c>
      <c r="E80" s="114">
        <f>IF(D80="AA",1*C80,IF(D80="A",0.9*C80,IF(D80="BB",0.8*C80,IF(D80="B",0.7*C80,IF(D80="CC",0.6*C80,IF(D80="C",0.5*C80,IF(D80="D",0.3*C80,IF(D80="E",0*C80,"Belum Diisi"))))))))</f>
        <v>4.5</v>
      </c>
      <c r="F80" s="115"/>
      <c r="G80" s="116">
        <f>SUM(G82:G90)</f>
        <v>9</v>
      </c>
      <c r="H80" s="116">
        <f>G80/9*100</f>
        <v>100</v>
      </c>
      <c r="I80" s="194"/>
      <c r="J80" s="117"/>
    </row>
    <row r="81" spans="1:10" ht="15.6" thickBot="1">
      <c r="A81" s="35"/>
      <c r="B81" s="35" t="s">
        <v>15</v>
      </c>
      <c r="C81" s="76"/>
      <c r="D81" s="76"/>
      <c r="E81" s="76"/>
      <c r="F81" s="123"/>
      <c r="G81" s="124"/>
      <c r="H81" s="124"/>
      <c r="I81" s="195"/>
      <c r="J81" s="125"/>
    </row>
    <row r="82" spans="1:10" ht="242.4" customHeight="1" thickBot="1">
      <c r="A82" s="126">
        <v>1</v>
      </c>
      <c r="B82" s="35" t="s">
        <v>127</v>
      </c>
      <c r="C82" s="76"/>
      <c r="D82" s="76"/>
      <c r="E82" s="76"/>
      <c r="F82" s="175" t="s">
        <v>274</v>
      </c>
      <c r="G82" s="128">
        <v>1</v>
      </c>
      <c r="H82" s="128"/>
      <c r="I82" s="196"/>
      <c r="J82" s="129"/>
    </row>
    <row r="83" spans="1:10" ht="92.4" customHeight="1" thickBot="1">
      <c r="A83" s="126">
        <v>2</v>
      </c>
      <c r="B83" s="35" t="s">
        <v>129</v>
      </c>
      <c r="C83" s="76"/>
      <c r="D83" s="76"/>
      <c r="E83" s="76"/>
      <c r="F83" s="176" t="s">
        <v>275</v>
      </c>
      <c r="G83" s="128">
        <v>1</v>
      </c>
      <c r="H83" s="128"/>
      <c r="I83" s="196"/>
      <c r="J83" s="142"/>
    </row>
    <row r="84" spans="1:10" ht="80.400000000000006" customHeight="1" thickBot="1">
      <c r="A84" s="126">
        <v>3</v>
      </c>
      <c r="B84" s="35" t="s">
        <v>131</v>
      </c>
      <c r="C84" s="76"/>
      <c r="D84" s="76"/>
      <c r="E84" s="76"/>
      <c r="F84" s="176" t="s">
        <v>276</v>
      </c>
      <c r="G84" s="128">
        <v>1</v>
      </c>
      <c r="H84" s="128"/>
      <c r="I84" s="196"/>
      <c r="J84" s="142"/>
    </row>
    <row r="85" spans="1:10" ht="82.2" customHeight="1" thickBot="1">
      <c r="A85" s="126">
        <v>4</v>
      </c>
      <c r="B85" s="35" t="s">
        <v>133</v>
      </c>
      <c r="C85" s="76"/>
      <c r="D85" s="76"/>
      <c r="E85" s="76"/>
      <c r="F85" s="175" t="s">
        <v>277</v>
      </c>
      <c r="G85" s="128">
        <v>1</v>
      </c>
      <c r="H85" s="128"/>
      <c r="I85" s="196"/>
      <c r="J85" s="142"/>
    </row>
    <row r="86" spans="1:10" ht="90.6" customHeight="1" thickBot="1">
      <c r="A86" s="126">
        <v>5</v>
      </c>
      <c r="B86" s="35" t="s">
        <v>135</v>
      </c>
      <c r="C86" s="76"/>
      <c r="D86" s="76"/>
      <c r="E86" s="76"/>
      <c r="F86" s="176" t="s">
        <v>278</v>
      </c>
      <c r="G86" s="128">
        <v>1</v>
      </c>
      <c r="H86" s="128"/>
      <c r="I86" s="196"/>
      <c r="J86" s="142"/>
    </row>
    <row r="87" spans="1:10" ht="107.4" customHeight="1" thickBot="1">
      <c r="A87" s="126">
        <v>6</v>
      </c>
      <c r="B87" s="35" t="s">
        <v>137</v>
      </c>
      <c r="C87" s="76"/>
      <c r="D87" s="76"/>
      <c r="E87" s="76"/>
      <c r="F87" s="175" t="s">
        <v>279</v>
      </c>
      <c r="G87" s="128">
        <v>1</v>
      </c>
      <c r="H87" s="128"/>
      <c r="I87" s="199"/>
      <c r="J87" s="142"/>
    </row>
    <row r="88" spans="1:10" ht="86.55" customHeight="1" thickBot="1">
      <c r="A88" s="126">
        <v>7</v>
      </c>
      <c r="B88" s="35" t="s">
        <v>139</v>
      </c>
      <c r="C88" s="76"/>
      <c r="D88" s="76"/>
      <c r="E88" s="76"/>
      <c r="F88" s="176" t="s">
        <v>280</v>
      </c>
      <c r="G88" s="128">
        <v>1</v>
      </c>
      <c r="H88" s="128"/>
      <c r="I88" s="196"/>
      <c r="J88" s="142"/>
    </row>
    <row r="89" spans="1:10" ht="134.55000000000001" customHeight="1" thickBot="1">
      <c r="A89" s="126">
        <v>8</v>
      </c>
      <c r="B89" s="35" t="s">
        <v>141</v>
      </c>
      <c r="C89" s="76"/>
      <c r="D89" s="76"/>
      <c r="E89" s="76"/>
      <c r="F89" s="175" t="s">
        <v>281</v>
      </c>
      <c r="G89" s="128">
        <v>1</v>
      </c>
      <c r="H89" s="128"/>
      <c r="I89" s="199"/>
      <c r="J89" s="142"/>
    </row>
    <row r="90" spans="1:10" ht="101.4" customHeight="1" thickBot="1">
      <c r="A90" s="126">
        <v>9</v>
      </c>
      <c r="B90" s="35" t="s">
        <v>143</v>
      </c>
      <c r="C90" s="76"/>
      <c r="D90" s="76"/>
      <c r="E90" s="76"/>
      <c r="F90" s="175" t="s">
        <v>282</v>
      </c>
      <c r="G90" s="128">
        <v>1</v>
      </c>
      <c r="H90" s="128"/>
      <c r="I90" s="199"/>
      <c r="J90" s="142"/>
    </row>
    <row r="91" spans="1:10" s="109" customFormat="1" ht="16.2" thickBot="1">
      <c r="A91" s="104"/>
      <c r="B91" s="104" t="s">
        <v>200</v>
      </c>
      <c r="C91" s="105"/>
      <c r="D91" s="105"/>
      <c r="E91" s="105"/>
      <c r="F91" s="106"/>
      <c r="G91" s="107"/>
      <c r="H91" s="107"/>
      <c r="I91" s="193"/>
      <c r="J91" s="108"/>
    </row>
    <row r="92" spans="1:10" ht="67.95" customHeight="1" thickBot="1">
      <c r="A92" s="110" t="s">
        <v>145</v>
      </c>
      <c r="B92" s="111" t="s">
        <v>146</v>
      </c>
      <c r="C92" s="112">
        <f>C69*0.5</f>
        <v>7.5</v>
      </c>
      <c r="D92" s="93" t="s">
        <v>1</v>
      </c>
      <c r="E92" s="114">
        <f>IF(D92="AA",1*C92,IF(D92="A",0.9*C92,IF(D92="BB",0.8*C92,IF(D92="B",0.7*C92,IF(D92="CC",0.6*C92,IF(D92="C",0.5*C92,IF(D92="D",0.3*C92,IF(D92="E",0*C92,"Belum Diisi"))))))))</f>
        <v>7.5</v>
      </c>
      <c r="F92" s="115" t="s">
        <v>21</v>
      </c>
      <c r="G92" s="116">
        <f>SUM(G94:G100)</f>
        <v>7</v>
      </c>
      <c r="H92" s="116">
        <f>G92/7*100</f>
        <v>100</v>
      </c>
      <c r="I92" s="194"/>
      <c r="J92" s="117"/>
    </row>
    <row r="93" spans="1:10" s="109" customFormat="1" ht="16.2" thickBot="1">
      <c r="A93" s="143"/>
      <c r="B93" s="143" t="s">
        <v>15</v>
      </c>
      <c r="C93" s="146"/>
      <c r="D93" s="146"/>
      <c r="E93" s="146"/>
      <c r="F93" s="147"/>
      <c r="G93" s="148"/>
      <c r="H93" s="148"/>
      <c r="I93" s="200"/>
      <c r="J93" s="149"/>
    </row>
    <row r="94" spans="1:10" ht="79.2" customHeight="1" thickBot="1">
      <c r="A94" s="126">
        <v>1</v>
      </c>
      <c r="B94" s="35" t="s">
        <v>147</v>
      </c>
      <c r="C94" s="76"/>
      <c r="D94" s="76"/>
      <c r="E94" s="76"/>
      <c r="F94" s="176" t="s">
        <v>283</v>
      </c>
      <c r="G94" s="128">
        <v>1</v>
      </c>
      <c r="H94" s="128"/>
      <c r="I94" s="196"/>
      <c r="J94" s="129"/>
    </row>
    <row r="95" spans="1:10" ht="52.2" customHeight="1" thickBot="1">
      <c r="A95" s="126">
        <v>2</v>
      </c>
      <c r="B95" s="35" t="s">
        <v>149</v>
      </c>
      <c r="C95" s="76"/>
      <c r="D95" s="76"/>
      <c r="E95" s="76"/>
      <c r="F95" s="176" t="s">
        <v>284</v>
      </c>
      <c r="G95" s="128">
        <v>1</v>
      </c>
      <c r="H95" s="128"/>
      <c r="I95" s="196"/>
      <c r="J95" s="142"/>
    </row>
    <row r="96" spans="1:10" ht="99.45" customHeight="1" thickBot="1">
      <c r="A96" s="126">
        <v>3</v>
      </c>
      <c r="B96" s="35" t="s">
        <v>151</v>
      </c>
      <c r="C96" s="76"/>
      <c r="D96" s="76"/>
      <c r="E96" s="76"/>
      <c r="F96" s="176" t="s">
        <v>285</v>
      </c>
      <c r="G96" s="128">
        <v>1</v>
      </c>
      <c r="H96" s="128"/>
      <c r="I96" s="199"/>
      <c r="J96" s="142"/>
    </row>
    <row r="97" spans="1:10" ht="98.55" customHeight="1" thickBot="1">
      <c r="A97" s="126">
        <v>4</v>
      </c>
      <c r="B97" s="35" t="s">
        <v>153</v>
      </c>
      <c r="C97" s="76"/>
      <c r="D97" s="76"/>
      <c r="E97" s="76"/>
      <c r="F97" s="176" t="s">
        <v>286</v>
      </c>
      <c r="G97" s="128">
        <v>1</v>
      </c>
      <c r="H97" s="128"/>
      <c r="I97" s="196"/>
      <c r="J97" s="142"/>
    </row>
    <row r="98" spans="1:10" ht="133.5" customHeight="1" thickBot="1">
      <c r="A98" s="126">
        <v>5</v>
      </c>
      <c r="B98" s="35" t="s">
        <v>155</v>
      </c>
      <c r="C98" s="76"/>
      <c r="D98" s="76"/>
      <c r="E98" s="76"/>
      <c r="F98" s="175" t="s">
        <v>288</v>
      </c>
      <c r="G98" s="128">
        <v>1</v>
      </c>
      <c r="H98" s="128"/>
      <c r="I98" s="196"/>
      <c r="J98" s="129"/>
    </row>
    <row r="99" spans="1:10" ht="100.95" customHeight="1" thickBot="1">
      <c r="A99" s="126">
        <v>6</v>
      </c>
      <c r="B99" s="35" t="s">
        <v>157</v>
      </c>
      <c r="C99" s="76"/>
      <c r="D99" s="76"/>
      <c r="E99" s="76"/>
      <c r="F99" s="176" t="s">
        <v>287</v>
      </c>
      <c r="G99" s="128">
        <v>1</v>
      </c>
      <c r="H99" s="128"/>
      <c r="I99" s="199"/>
      <c r="J99" s="142"/>
    </row>
    <row r="100" spans="1:10" ht="142.05000000000001" customHeight="1" thickBot="1">
      <c r="A100" s="126">
        <v>7</v>
      </c>
      <c r="B100" s="35" t="s">
        <v>159</v>
      </c>
      <c r="C100" s="76"/>
      <c r="D100" s="76"/>
      <c r="E100" s="76"/>
      <c r="F100" s="177" t="s">
        <v>289</v>
      </c>
      <c r="G100" s="128">
        <v>1</v>
      </c>
      <c r="H100" s="128"/>
      <c r="I100" s="199"/>
      <c r="J100" s="129"/>
    </row>
    <row r="101" spans="1:10" ht="31.8" thickBot="1">
      <c r="A101" s="96">
        <v>4</v>
      </c>
      <c r="B101" s="97" t="s">
        <v>161</v>
      </c>
      <c r="C101" s="98">
        <v>25</v>
      </c>
      <c r="D101" s="99"/>
      <c r="E101" s="100">
        <f>SUM(E103,E109,E117)</f>
        <v>25</v>
      </c>
      <c r="F101" s="101"/>
      <c r="G101" s="102"/>
      <c r="H101" s="102"/>
      <c r="I101" s="192"/>
      <c r="J101" s="103"/>
    </row>
    <row r="102" spans="1:10" s="109" customFormat="1" ht="16.2" thickBot="1">
      <c r="A102" s="104"/>
      <c r="B102" s="104" t="s">
        <v>194</v>
      </c>
      <c r="C102" s="105"/>
      <c r="D102" s="105"/>
      <c r="E102" s="105"/>
      <c r="F102" s="106"/>
      <c r="G102" s="107"/>
      <c r="H102" s="107"/>
      <c r="I102" s="193"/>
      <c r="J102" s="108"/>
    </row>
    <row r="103" spans="1:10" ht="31.8" thickBot="1">
      <c r="A103" s="110" t="s">
        <v>162</v>
      </c>
      <c r="B103" s="111" t="s">
        <v>163</v>
      </c>
      <c r="C103" s="112">
        <f>C101*0.2</f>
        <v>5</v>
      </c>
      <c r="D103" s="93" t="s">
        <v>1</v>
      </c>
      <c r="E103" s="114">
        <f>IF(D103="AA",1*C103,IF(D103="A",0.9*C103,IF(D103="BB",0.8*C103,IF(D103="B",0.7*C103,IF(D103="CC",0.6*C103,IF(D103="C",0.5*C103,IF(D103="D",0.3*C103,IF(D103="E",0*C103,"Belum Diisi"))))))))</f>
        <v>5</v>
      </c>
      <c r="F103" s="115"/>
      <c r="G103" s="116">
        <f>SUM(G105:G107)</f>
        <v>3</v>
      </c>
      <c r="H103" s="116">
        <f>G103/3*100</f>
        <v>100</v>
      </c>
      <c r="I103" s="194"/>
      <c r="J103" s="117"/>
    </row>
    <row r="104" spans="1:10" s="109" customFormat="1" ht="16.2" thickBot="1">
      <c r="A104" s="143"/>
      <c r="B104" s="143" t="s">
        <v>15</v>
      </c>
      <c r="C104" s="146"/>
      <c r="D104" s="146"/>
      <c r="E104" s="146"/>
      <c r="F104" s="147"/>
      <c r="G104" s="148"/>
      <c r="H104" s="148"/>
      <c r="I104" s="200"/>
      <c r="J104" s="149"/>
    </row>
    <row r="105" spans="1:10" ht="80.400000000000006" customHeight="1" thickBot="1">
      <c r="A105" s="126">
        <v>1</v>
      </c>
      <c r="B105" s="35" t="s">
        <v>164</v>
      </c>
      <c r="C105" s="76"/>
      <c r="D105" s="76"/>
      <c r="E105" s="76"/>
      <c r="F105" s="175" t="s">
        <v>290</v>
      </c>
      <c r="G105" s="128">
        <v>1</v>
      </c>
      <c r="H105" s="128"/>
      <c r="I105" s="165"/>
      <c r="J105" s="142"/>
    </row>
    <row r="106" spans="1:10" ht="73.5" customHeight="1" thickBot="1">
      <c r="A106" s="126">
        <v>2</v>
      </c>
      <c r="B106" s="35" t="s">
        <v>166</v>
      </c>
      <c r="C106" s="76"/>
      <c r="D106" s="76"/>
      <c r="E106" s="76"/>
      <c r="F106" s="175" t="s">
        <v>291</v>
      </c>
      <c r="G106" s="128">
        <v>1</v>
      </c>
      <c r="H106" s="128"/>
      <c r="I106" s="199"/>
      <c r="J106" s="142"/>
    </row>
    <row r="107" spans="1:10" ht="70.5" customHeight="1" thickBot="1">
      <c r="A107" s="126">
        <v>3</v>
      </c>
      <c r="B107" s="35" t="s">
        <v>167</v>
      </c>
      <c r="C107" s="76"/>
      <c r="D107" s="76"/>
      <c r="E107" s="76"/>
      <c r="F107" s="175" t="s">
        <v>292</v>
      </c>
      <c r="G107" s="128">
        <v>1</v>
      </c>
      <c r="H107" s="128"/>
      <c r="I107" s="199"/>
      <c r="J107" s="129"/>
    </row>
    <row r="108" spans="1:10" s="109" customFormat="1" ht="16.2" thickBot="1">
      <c r="A108" s="104"/>
      <c r="B108" s="104" t="s">
        <v>201</v>
      </c>
      <c r="C108" s="105"/>
      <c r="D108" s="105"/>
      <c r="E108" s="105"/>
      <c r="F108" s="106"/>
      <c r="G108" s="107"/>
      <c r="H108" s="107"/>
      <c r="I108" s="193"/>
      <c r="J108" s="108"/>
    </row>
    <row r="109" spans="1:10" ht="63" thickBot="1">
      <c r="A109" s="110" t="s">
        <v>169</v>
      </c>
      <c r="B109" s="111" t="s">
        <v>170</v>
      </c>
      <c r="C109" s="112">
        <f>C101*0.3</f>
        <v>7.5</v>
      </c>
      <c r="D109" s="93" t="s">
        <v>1</v>
      </c>
      <c r="E109" s="114">
        <f>IF(D109="AA",1*C109,IF(D109="A",0.9*C109,IF(D109="BB",0.8*C109,IF(D109="B",0.7*C109,IF(D109="CC",0.6*C109,IF(D109="C",0.5*C109,IF(D109="D",0.3*C109,IF(D109="E",0*C109,"Belum Diisi"))))))))</f>
        <v>7.5</v>
      </c>
      <c r="F109" s="115"/>
      <c r="G109" s="116">
        <f>SUM(G111:G115)</f>
        <v>5</v>
      </c>
      <c r="H109" s="116">
        <f>G109/5*100</f>
        <v>100</v>
      </c>
      <c r="I109" s="194"/>
      <c r="J109" s="117"/>
    </row>
    <row r="110" spans="1:10" ht="16.2" thickBot="1">
      <c r="A110" s="35"/>
      <c r="B110" s="143" t="s">
        <v>15</v>
      </c>
      <c r="C110" s="76"/>
      <c r="D110" s="76"/>
      <c r="E110" s="76"/>
      <c r="F110" s="123"/>
      <c r="G110" s="124"/>
      <c r="H110" s="124"/>
      <c r="I110" s="195"/>
      <c r="J110" s="125"/>
    </row>
    <row r="111" spans="1:10" ht="134.4" customHeight="1" thickBot="1">
      <c r="A111" s="126">
        <v>1</v>
      </c>
      <c r="B111" s="35" t="s">
        <v>171</v>
      </c>
      <c r="C111" s="76"/>
      <c r="D111" s="76"/>
      <c r="E111" s="76"/>
      <c r="F111" s="178" t="s">
        <v>293</v>
      </c>
      <c r="G111" s="128">
        <v>1</v>
      </c>
      <c r="H111" s="128"/>
      <c r="I111" s="165" t="s">
        <v>318</v>
      </c>
      <c r="J111" s="142"/>
    </row>
    <row r="112" spans="1:10" ht="84.6" customHeight="1" thickBot="1">
      <c r="A112" s="126">
        <v>2</v>
      </c>
      <c r="B112" s="35" t="s">
        <v>173</v>
      </c>
      <c r="C112" s="76"/>
      <c r="D112" s="76"/>
      <c r="E112" s="76"/>
      <c r="F112" s="178" t="s">
        <v>294</v>
      </c>
      <c r="G112" s="128">
        <v>1</v>
      </c>
      <c r="H112" s="128"/>
      <c r="I112" s="199"/>
      <c r="J112" s="142"/>
    </row>
    <row r="113" spans="1:25" ht="94.8" customHeight="1" thickBot="1">
      <c r="A113" s="126">
        <v>3</v>
      </c>
      <c r="B113" s="35" t="s">
        <v>175</v>
      </c>
      <c r="C113" s="76"/>
      <c r="D113" s="76"/>
      <c r="E113" s="76"/>
      <c r="F113" s="173" t="s">
        <v>295</v>
      </c>
      <c r="G113" s="128">
        <v>1</v>
      </c>
      <c r="H113" s="128"/>
      <c r="I113" s="199"/>
      <c r="J113" s="142"/>
    </row>
    <row r="114" spans="1:25" ht="68.55" customHeight="1" thickBot="1">
      <c r="A114" s="126">
        <v>4</v>
      </c>
      <c r="B114" s="35" t="s">
        <v>166</v>
      </c>
      <c r="C114" s="76"/>
      <c r="D114" s="76"/>
      <c r="E114" s="76"/>
      <c r="F114" s="175" t="s">
        <v>296</v>
      </c>
      <c r="G114" s="128">
        <v>1</v>
      </c>
      <c r="H114" s="128"/>
      <c r="I114" s="199"/>
      <c r="J114" s="142"/>
      <c r="K114" s="130" t="s">
        <v>225</v>
      </c>
      <c r="M114" s="150" t="s">
        <v>226</v>
      </c>
      <c r="N114" s="151"/>
      <c r="O114" s="151"/>
      <c r="P114" s="151"/>
      <c r="Q114" s="151"/>
      <c r="R114" s="151"/>
      <c r="S114" s="151"/>
      <c r="T114" s="151"/>
      <c r="U114" s="151"/>
      <c r="V114" s="151"/>
      <c r="W114" s="151"/>
      <c r="X114" s="151"/>
      <c r="Y114" s="151"/>
    </row>
    <row r="115" spans="1:25" ht="64.05" customHeight="1" thickBot="1">
      <c r="A115" s="126">
        <v>5</v>
      </c>
      <c r="B115" s="35" t="s">
        <v>177</v>
      </c>
      <c r="C115" s="76"/>
      <c r="D115" s="76"/>
      <c r="E115" s="76"/>
      <c r="F115" s="178" t="s">
        <v>297</v>
      </c>
      <c r="G115" s="128">
        <v>1</v>
      </c>
      <c r="H115" s="128"/>
      <c r="I115" s="199"/>
      <c r="J115" s="142"/>
    </row>
    <row r="116" spans="1:25" s="109" customFormat="1" ht="16.2" thickBot="1">
      <c r="A116" s="104"/>
      <c r="B116" s="104" t="s">
        <v>200</v>
      </c>
      <c r="C116" s="105"/>
      <c r="D116" s="105"/>
      <c r="E116" s="105"/>
      <c r="F116" s="106"/>
      <c r="G116" s="107"/>
      <c r="H116" s="107"/>
      <c r="I116" s="193"/>
      <c r="J116" s="108"/>
    </row>
    <row r="117" spans="1:25" ht="100.05" customHeight="1" thickBot="1">
      <c r="A117" s="110" t="s">
        <v>179</v>
      </c>
      <c r="B117" s="111" t="s">
        <v>180</v>
      </c>
      <c r="C117" s="112">
        <f>C101*0.5</f>
        <v>12.5</v>
      </c>
      <c r="D117" s="93" t="s">
        <v>1</v>
      </c>
      <c r="E117" s="114">
        <f>IF(D117="AA",1*C117,IF(D117="A",0.9*C117,IF(D117="BB",0.8*C117,IF(D117="B",0.7*C117,IF(D117="CC",0.6*C117,IF(D117="C",0.5*C117,IF(D117="D",0.3*C117,IF(D117="E",0*C117,"Belum Diisi"))))))))</f>
        <v>12.5</v>
      </c>
      <c r="F117" s="115"/>
      <c r="G117" s="116">
        <f>SUM(G119:G123)</f>
        <v>5</v>
      </c>
      <c r="H117" s="116">
        <f>G117/5*100</f>
        <v>100</v>
      </c>
      <c r="I117" s="194"/>
      <c r="J117" s="117"/>
    </row>
    <row r="118" spans="1:25" ht="16.2" thickBot="1">
      <c r="A118" s="129"/>
      <c r="B118" s="143" t="s">
        <v>15</v>
      </c>
      <c r="C118" s="76"/>
      <c r="D118" s="76"/>
      <c r="E118" s="76"/>
      <c r="F118" s="123"/>
      <c r="G118" s="124"/>
      <c r="H118" s="124"/>
      <c r="I118" s="195"/>
      <c r="J118" s="125"/>
    </row>
    <row r="119" spans="1:25" ht="123" customHeight="1" thickBot="1">
      <c r="A119" s="126">
        <v>1</v>
      </c>
      <c r="B119" s="35" t="s">
        <v>181</v>
      </c>
      <c r="C119" s="76"/>
      <c r="D119" s="76"/>
      <c r="E119" s="76"/>
      <c r="F119" s="171" t="s">
        <v>298</v>
      </c>
      <c r="G119" s="128">
        <v>1</v>
      </c>
      <c r="H119" s="128"/>
      <c r="I119" s="165" t="s">
        <v>319</v>
      </c>
      <c r="J119" s="142"/>
    </row>
    <row r="120" spans="1:25" ht="115.05" customHeight="1" thickBot="1">
      <c r="A120" s="126">
        <v>2</v>
      </c>
      <c r="B120" s="35" t="s">
        <v>183</v>
      </c>
      <c r="C120" s="76"/>
      <c r="D120" s="76"/>
      <c r="E120" s="76"/>
      <c r="F120" s="171" t="s">
        <v>299</v>
      </c>
      <c r="G120" s="128">
        <v>1</v>
      </c>
      <c r="H120" s="128"/>
      <c r="I120" s="196"/>
      <c r="J120" s="142"/>
    </row>
    <row r="121" spans="1:25" ht="138" customHeight="1" thickBot="1">
      <c r="A121" s="126">
        <v>3</v>
      </c>
      <c r="B121" s="35" t="s">
        <v>185</v>
      </c>
      <c r="C121" s="76"/>
      <c r="D121" s="76"/>
      <c r="E121" s="76"/>
      <c r="F121" s="171" t="s">
        <v>300</v>
      </c>
      <c r="G121" s="128">
        <v>1</v>
      </c>
      <c r="H121" s="128"/>
      <c r="I121" s="196"/>
      <c r="J121" s="142"/>
    </row>
    <row r="122" spans="1:25" ht="115.5" customHeight="1" thickBot="1">
      <c r="A122" s="126">
        <v>4</v>
      </c>
      <c r="B122" s="35" t="s">
        <v>187</v>
      </c>
      <c r="C122" s="76"/>
      <c r="D122" s="76"/>
      <c r="E122" s="76"/>
      <c r="F122" s="171" t="s">
        <v>301</v>
      </c>
      <c r="G122" s="128">
        <v>1</v>
      </c>
      <c r="H122" s="128"/>
      <c r="I122" s="196"/>
      <c r="J122" s="142"/>
    </row>
    <row r="123" spans="1:25" ht="77.400000000000006" customHeight="1" thickBot="1">
      <c r="A123" s="126">
        <v>5</v>
      </c>
      <c r="B123" s="35" t="s">
        <v>189</v>
      </c>
      <c r="C123" s="76"/>
      <c r="D123" s="76"/>
      <c r="E123" s="76"/>
      <c r="F123" s="171" t="s">
        <v>302</v>
      </c>
      <c r="G123" s="128">
        <v>1</v>
      </c>
      <c r="H123" s="128"/>
      <c r="I123" s="196"/>
      <c r="J123" s="142"/>
    </row>
    <row r="124" spans="1:25" s="164" customFormat="1" ht="16.2" thickBot="1">
      <c r="A124" s="158"/>
      <c r="B124" s="158" t="s">
        <v>203</v>
      </c>
      <c r="C124" s="159">
        <f>C101+C69+C39+C4</f>
        <v>100</v>
      </c>
      <c r="D124" s="160"/>
      <c r="E124" s="159">
        <f>E101+E69+E39+E4</f>
        <v>100</v>
      </c>
      <c r="F124" s="161"/>
      <c r="G124" s="162"/>
      <c r="H124" s="162"/>
      <c r="I124" s="201"/>
      <c r="J124" s="163"/>
    </row>
    <row r="126" spans="1:25">
      <c r="E126" s="154"/>
    </row>
    <row r="127" spans="1:25">
      <c r="B127" s="180"/>
      <c r="C127" s="180"/>
      <c r="D127" s="180"/>
      <c r="E127" s="180"/>
    </row>
    <row r="128" spans="1:25">
      <c r="B128" s="180"/>
      <c r="C128" s="180"/>
      <c r="D128" s="180"/>
      <c r="E128" s="180"/>
    </row>
    <row r="129" spans="2:5">
      <c r="B129" s="180"/>
      <c r="C129" s="180"/>
      <c r="D129" s="180"/>
      <c r="E129" s="154"/>
    </row>
    <row r="130" spans="2:5">
      <c r="E130" s="157"/>
    </row>
    <row r="133" spans="2:5">
      <c r="B133" s="180"/>
      <c r="C133" s="180"/>
      <c r="D133" s="180"/>
      <c r="E133" s="180"/>
    </row>
    <row r="134" spans="2:5">
      <c r="B134" s="180"/>
      <c r="C134" s="180"/>
      <c r="D134" s="180"/>
      <c r="E134" s="180"/>
    </row>
    <row r="135" spans="2:5">
      <c r="B135" s="180"/>
      <c r="C135" s="180"/>
      <c r="D135" s="180"/>
      <c r="E135" s="180"/>
    </row>
  </sheetData>
  <mergeCells count="16">
    <mergeCell ref="B133:E133"/>
    <mergeCell ref="B134:E134"/>
    <mergeCell ref="B135:E135"/>
    <mergeCell ref="A1:J1"/>
    <mergeCell ref="B127:E127"/>
    <mergeCell ref="B128:E128"/>
    <mergeCell ref="B129:D129"/>
    <mergeCell ref="G2:G3"/>
    <mergeCell ref="H2:H3"/>
    <mergeCell ref="I2:I3"/>
    <mergeCell ref="J2:J3"/>
    <mergeCell ref="A2:A3"/>
    <mergeCell ref="B2:B3"/>
    <mergeCell ref="C2:C3"/>
    <mergeCell ref="D2:E2"/>
    <mergeCell ref="F2:F3"/>
  </mergeCells>
  <phoneticPr fontId="17" type="noConversion"/>
  <dataValidations count="1">
    <dataValidation type="list" allowBlank="1" showInputMessage="1" showErrorMessage="1" sqref="G8:G13 G17:G27 G31:G38 G43:G45 G49:G55 G59:G68 G73:G78 G82:G90 G94:G100 G105:G107 G111:G115 G119:G123" xr:uid="{5E658B5D-C0F0-4C77-8FB0-F834CB4522DB}">
      <mc:AlternateContent xmlns:x12ac="http://schemas.microsoft.com/office/spreadsheetml/2011/1/ac" xmlns:mc="http://schemas.openxmlformats.org/markup-compatibility/2006">
        <mc:Choice Requires="x12ac">
          <x12ac:list>"0,00","0,25","0,50","0,75","1,00"</x12ac:list>
        </mc:Choice>
        <mc:Fallback>
          <formula1>"0,00,0,25,0,50,0,75,1,00"</formula1>
        </mc:Fallback>
      </mc:AlternateContent>
    </dataValidation>
  </dataValidations>
  <hyperlinks>
    <hyperlink ref="I17" r:id="rId1" xr:uid="{E04C2B24-BCC1-4B53-9DAB-9162764A8BB7}"/>
  </hyperlinks>
  <printOptions horizontalCentered="1"/>
  <pageMargins left="0" right="0" top="0.78740157480314965" bottom="0.74803149606299213" header="0.31496062992125984" footer="0.31496062992125984"/>
  <pageSetup paperSize="9" scale="53" orientation="landscape" horizontalDpi="136" verticalDpi="136" r:id="rId2"/>
  <headerFooter>
    <oddFooter>&amp;R&amp;P</oddFooter>
  </headerFooter>
  <rowBreaks count="2" manualBreakCount="2">
    <brk id="14" max="9" man="1"/>
    <brk id="137" max="9"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4</vt:i4>
      </vt:variant>
    </vt:vector>
  </HeadingPairs>
  <TitlesOfParts>
    <vt:vector size="7" baseType="lpstr">
      <vt:lpstr>Sheet4</vt:lpstr>
      <vt:lpstr>Sheet1</vt:lpstr>
      <vt:lpstr>U3</vt:lpstr>
      <vt:lpstr>Sheet4!Print_Area</vt:lpstr>
      <vt:lpstr>'U3'!Print_Area</vt:lpstr>
      <vt:lpstr>Sheet4!Print_Titles</vt:lpstr>
      <vt:lpstr>'U3'!Print_Titles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USER ASUS</cp:lastModifiedBy>
  <cp:lastPrinted>2025-11-14T06:19:04Z</cp:lastPrinted>
  <dcterms:created xsi:type="dcterms:W3CDTF">2020-08-08T03:23:00Z</dcterms:created>
  <dcterms:modified xsi:type="dcterms:W3CDTF">2026-04-14T04:08:15Z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BFFF651952B847DCBF3F3EF030B1067D_12</vt:lpwstr>
  </property>
  <property fmtid="{D5CDD505-2E9C-101B-9397-08002B2CF9AE}" pid="3" name="KSOProductBuildVer">
    <vt:lpwstr>1033-12.2.0.13489</vt:lpwstr>
  </property>
</Properties>
</file>